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<sst xmlns="http://schemas.openxmlformats.org/spreadsheetml/2006/main" count="840" uniqueCount="206">
  <si>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</si>
  <si>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</si>
  <si>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</si>
  <si>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</si>
  <si>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</si>
  <si>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</si>
  <si>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</si>
  <si>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</si>
  <si>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</si>
  <si>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</si>
  <si>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</si>
  <si>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</si>
  <si>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</si>
  <si>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</si>
  <si>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</si>
  <si>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</si>
  <si>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</si>
  <si>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</si>
  <si>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</si>
  <si>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</si>
  <si>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</si>
  <si>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</si>
  <si>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</si>
  <si>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</si>
  <si>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</si>
  <si>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</si>
  <si>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</si>
  <si>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</si>
  <si>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</si>
  <si>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</si>
  <si>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</si>
  <si>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</si>
  <si>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</si>
  <si>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</si>
  <si>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</si>
  <si>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</si>
  <si>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</si>
  <si>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</si>
  <si>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</si>
  <si>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</si>
  <si>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</si>
  <si>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</si>
  <si>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</si>
  <si>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квал.</t>
  </si>
  <si>
    <t>1/16ф</t>
  </si>
  <si>
    <t>1/8ф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</si>
  <si>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</si>
  <si>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</si>
  <si>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</si>
  <si>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</si>
  <si>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</si>
  <si>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</si>
  <si>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</si>
  <si>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</si>
  <si>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</si>
  <si>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</si>
  <si>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</si>
  <si>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</si>
  <si>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</si>
  <si>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</si>
  <si>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</si>
  <si>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</si>
  <si>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</si>
  <si>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</si>
  <si>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</si>
  <si>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</si>
  <si>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</si>
  <si>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</si>
  <si>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</si>
  <si>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</si>
  <si>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</si>
  <si>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</si>
  <si>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</si>
  <si>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</si>
  <si>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</si>
  <si>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</si>
  <si>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</si>
  <si>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</si>
  <si>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</si>
  <si>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</si>
  <si>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</si>
  <si>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</si>
  <si>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</si>
  <si>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</si>
  <si>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</si>
  <si>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</si>
  <si>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</si>
  <si>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</si>
  <si>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</si>
  <si>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</si>
  <si>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</si>
  <si>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</si>
  <si>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</si>
  <si>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</si>
  <si>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</si>
  <si>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</si>
  <si>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</si>
  <si>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</si>
  <si>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</si>
  <si>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</si>
  <si>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</si>
  <si>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</si>
  <si>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</si>
  <si>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</si>
  <si>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</si>
  <si>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</si>
  <si>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</si>
  <si>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</si>
  <si>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</si>
  <si>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</si>
  <si>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</si>
  <si>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</si>
  <si>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</si>
  <si>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</si>
  <si>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</si>
  <si>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</si>
  <si>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</si>
  <si>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</si>
  <si>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</si>
  <si>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</si>
  <si>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</si>
  <si>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</si>
  <si>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</si>
  <si>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</si>
  <si>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</si>
  <si>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</si>
  <si>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</si>
  <si>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</si>
  <si>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</si>
  <si>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</si>
  <si>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</si>
  <si>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</si>
  <si>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</si>
  <si>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</si>
  <si>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</si>
  <si>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</si>
  <si>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</si>
  <si>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</si>
  <si>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</si>
  <si>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</si>
  <si>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</si>
  <si>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</si>
  <si>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</si>
  <si>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</si>
  <si>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</si>
  <si>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</si>
  <si>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</si>
  <si>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</si>
  <si>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</si>
  <si>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</si>
  <si>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</si>
  <si>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</si>
  <si>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</si>
  <si>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</si>
  <si>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</si>
  <si>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</si>
  <si>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</si>
  <si>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</si>
  <si>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</si>
  <si>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</si>
  <si>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</si>
  <si>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</si>
  <si>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</si>
  <si>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</si>
  <si>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</si>
  <si>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</si>
  <si>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</si>
  <si>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Вес  32  кг</t>
  </si>
  <si>
    <t>Открытое  первенство ОРО ОГО "Динамо"</t>
  </si>
  <si>
    <t xml:space="preserve">  среди юношей 2003-2005 г.г.р</t>
  </si>
  <si>
    <t xml:space="preserve">судья РК  </t>
  </si>
  <si>
    <t>19 февраля 2015 г</t>
  </si>
  <si>
    <t>ТУРГАМБЕКОВ  ТИМУР</t>
  </si>
  <si>
    <t>ДЮСШ-19</t>
  </si>
  <si>
    <t>1-ю</t>
  </si>
  <si>
    <t>Литвинов К.М. Яншин Р.Г.</t>
  </si>
  <si>
    <t>ДЕНИСЕВИЧ  СЕРГЕЙ</t>
  </si>
  <si>
    <t>ДЮСШ РСБИ</t>
  </si>
  <si>
    <t>2-ю</t>
  </si>
  <si>
    <t>Сидоров В.М. Сидоров Д.М.</t>
  </si>
  <si>
    <t>ЯЦЕНКО  ВЛАДИМИР</t>
  </si>
  <si>
    <t>СДЮСШОР</t>
  </si>
  <si>
    <t>Кудрявцев Д.В. Коваленко Н.Н.</t>
  </si>
  <si>
    <t>АШИРБАЕВ  ТИМУРЛАН</t>
  </si>
  <si>
    <t>ДЮСШ им. Крикухи Ю.А.</t>
  </si>
  <si>
    <t>Козин В.В.</t>
  </si>
  <si>
    <t>ЕЛЕЦКИЙ  ИЛЬЯ</t>
  </si>
  <si>
    <t>Кривошеев Д.В.</t>
  </si>
  <si>
    <t>ФИНК  МИХАИЛ</t>
  </si>
  <si>
    <t>Калимулин С.М. Богданов В.И.</t>
  </si>
  <si>
    <t>ТУЛЕШЕВ  АНСАР</t>
  </si>
  <si>
    <t>б/р</t>
  </si>
  <si>
    <t>Тиунов Б.Н.</t>
  </si>
  <si>
    <t>ТЕЛЬНОВ  МАКСИМ</t>
  </si>
  <si>
    <t>ДЮСШ  РСБИ</t>
  </si>
  <si>
    <t>КОСНЫРЕВ  ЕГОР</t>
  </si>
  <si>
    <t>МУСИН  РУСТАМ</t>
  </si>
  <si>
    <t>САНКЕРЯН  КОРЮН</t>
  </si>
  <si>
    <t>МАЕР   АЛЕКСАНДР</t>
  </si>
  <si>
    <t>Марьяновка</t>
  </si>
  <si>
    <t>Иванов Ю.Ю.</t>
  </si>
  <si>
    <t>жжжжжжжжжжжж</t>
  </si>
  <si>
    <t>жжжжжжжжжжжжжж</t>
  </si>
  <si>
    <t>квалификация</t>
  </si>
  <si>
    <t>ж</t>
  </si>
  <si>
    <t>ф1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</si>
</sst>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3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49" fontId="0" fillId="0" borderId="65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0" fillId="0" borderId="75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75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4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4" xfId="0" applyFont="1" applyBorder="1" applyAlignment="1">
      <alignment textRotation="90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7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6" fillId="0" borderId="82" xfId="0" applyNumberFormat="1" applyFont="1" applyBorder="1" applyAlignment="1">
      <alignment horizontal="center" vertical="center"/>
    </xf>
    <xf numFmtId="0" fontId="16" fillId="0" borderId="83" xfId="0" applyNumberFormat="1" applyFont="1" applyBorder="1" applyAlignment="1">
      <alignment horizontal="center" vertical="center"/>
    </xf>
    <xf numFmtId="0" fontId="16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>
      <alignment horizontal="center" vertical="top"/>
    </xf>
    <xf numFmtId="0" fontId="15" fillId="0" borderId="85" xfId="0" applyFont="1" applyBorder="1" applyAlignment="1">
      <alignment horizontal="center" vertical="top"/>
    </xf>
    <xf numFmtId="0" fontId="29" fillId="25" borderId="86" xfId="0" applyFont="1" applyFill="1" applyBorder="1" applyAlignment="1">
      <alignment horizontal="center" vertical="center"/>
    </xf>
    <xf numFmtId="0" fontId="29" fillId="25" borderId="87" xfId="0" applyFont="1" applyFill="1" applyBorder="1" applyAlignment="1">
      <alignment horizontal="center" vertical="center"/>
    </xf>
    <xf numFmtId="0" fontId="29" fillId="25" borderId="88" xfId="0" applyFont="1" applyFill="1" applyBorder="1" applyAlignment="1">
      <alignment horizontal="center" vertical="center"/>
    </xf>
    <xf numFmtId="0" fontId="30" fillId="25" borderId="89" xfId="0" applyFont="1" applyFill="1" applyBorder="1" applyAlignment="1">
      <alignment horizontal="center" vertical="center"/>
    </xf>
    <xf numFmtId="0" fontId="30" fillId="25" borderId="90" xfId="0" applyFont="1" applyFill="1" applyBorder="1" applyAlignment="1">
      <alignment horizontal="center" vertical="center"/>
    </xf>
    <xf numFmtId="0" fontId="30" fillId="25" borderId="9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9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16" fillId="0" borderId="100" xfId="0" applyNumberFormat="1" applyFont="1" applyBorder="1" applyAlignment="1">
      <alignment horizontal="center" vertical="center"/>
    </xf>
    <xf numFmtId="0" fontId="16" fillId="0" borderId="101" xfId="0" applyNumberFormat="1" applyFont="1" applyBorder="1" applyAlignment="1">
      <alignment horizontal="center" vertical="center"/>
    </xf>
    <xf numFmtId="0" fontId="16" fillId="0" borderId="101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20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110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14" fillId="0" borderId="111" xfId="0" applyFont="1" applyBorder="1" applyAlignment="1">
      <alignment horizontal="left" vertical="justify" wrapText="1"/>
    </xf>
    <xf numFmtId="0" fontId="14" fillId="0" borderId="74" xfId="0" applyFont="1" applyBorder="1" applyAlignment="1">
      <alignment horizontal="left" vertical="justify" wrapText="1"/>
    </xf>
    <xf numFmtId="0" fontId="14" fillId="0" borderId="112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9" fillId="26" borderId="115" xfId="0" applyFont="1" applyFill="1" applyBorder="1" applyAlignment="1">
      <alignment horizontal="left" vertical="center"/>
    </xf>
    <xf numFmtId="0" fontId="19" fillId="26" borderId="113" xfId="0" applyFont="1" applyFill="1" applyBorder="1" applyAlignment="1">
      <alignment horizontal="left" vertical="center"/>
    </xf>
    <xf numFmtId="0" fontId="19" fillId="26" borderId="116" xfId="0" applyFont="1" applyFill="1" applyBorder="1" applyAlignment="1">
      <alignment horizontal="left" vertical="center"/>
    </xf>
    <xf numFmtId="0" fontId="15" fillId="0" borderId="117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21" fillId="0" borderId="118" xfId="0" applyFont="1" applyBorder="1" applyAlignment="1">
      <alignment horizontal="center"/>
    </xf>
    <xf numFmtId="0" fontId="20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26" borderId="115" xfId="0" applyFont="1" applyFill="1" applyBorder="1" applyAlignment="1">
      <alignment horizontal="left" vertical="center"/>
    </xf>
    <xf numFmtId="0" fontId="18" fillId="26" borderId="113" xfId="0" applyFont="1" applyFill="1" applyBorder="1" applyAlignment="1">
      <alignment horizontal="left" vertical="center"/>
    </xf>
    <xf numFmtId="0" fontId="18" fillId="26" borderId="116" xfId="0" applyFont="1" applyFill="1" applyBorder="1" applyAlignment="1">
      <alignment horizontal="left" vertical="center"/>
    </xf>
    <xf numFmtId="0" fontId="19" fillId="26" borderId="123" xfId="0" applyFont="1" applyFill="1" applyBorder="1" applyAlignment="1">
      <alignment horizontal="left" vertical="center"/>
    </xf>
    <xf numFmtId="0" fontId="19" fillId="26" borderId="104" xfId="0" applyFont="1" applyFill="1" applyBorder="1" applyAlignment="1">
      <alignment horizontal="left" vertical="center"/>
    </xf>
    <xf numFmtId="0" fontId="19" fillId="26" borderId="124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7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33.12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15" t="s">
        <v>150</v>
      </c>
      <c r="B1" s="215"/>
      <c r="C1" s="215"/>
      <c r="D1" s="215"/>
      <c r="E1" s="215"/>
      <c r="F1" s="215"/>
      <c r="G1" s="215"/>
      <c r="H1" s="215"/>
      <c r="I1" s="215"/>
    </row>
    <row r="2" spans="1:15" ht="18">
      <c r="A2" s="215" t="s">
        <v>168</v>
      </c>
      <c r="B2" s="215"/>
      <c r="C2" s="215"/>
      <c r="D2" s="215"/>
      <c r="E2" s="215"/>
      <c r="F2" s="215"/>
      <c r="G2" s="215"/>
      <c r="H2" s="215"/>
      <c r="I2" s="215"/>
      <c r="N2" s="188"/>
      <c r="O2" s="187"/>
    </row>
    <row r="3" spans="1:9" s="16" customFormat="1" ht="18">
      <c r="A3" s="215" t="s">
        <v>169</v>
      </c>
      <c r="B3" s="215"/>
      <c r="C3" s="215"/>
      <c r="D3" s="215"/>
      <c r="E3" s="215"/>
      <c r="F3" s="215"/>
      <c r="G3" s="215"/>
      <c r="H3" s="215"/>
      <c r="I3" s="215"/>
    </row>
    <row r="4" spans="1:12" ht="17.25" customHeight="1">
      <c r="A4" s="215" t="s">
        <v>165</v>
      </c>
      <c r="B4" s="215"/>
      <c r="C4" s="215"/>
      <c r="D4" s="215"/>
      <c r="E4" s="215"/>
      <c r="F4" s="215"/>
      <c r="G4" s="215"/>
      <c r="H4" s="215"/>
      <c r="I4" s="215"/>
      <c r="J4" t="s">
        <v>160</v>
      </c>
      <c r="L4" s="6"/>
    </row>
    <row r="5" spans="1:9" ht="18">
      <c r="A5" s="216" t="s">
        <v>165</v>
      </c>
      <c r="B5" s="216"/>
      <c r="C5" s="216"/>
      <c r="D5" s="216"/>
      <c r="E5" s="216"/>
      <c r="F5" s="216"/>
      <c r="G5" s="216"/>
      <c r="H5" s="216"/>
      <c r="I5" s="216"/>
    </row>
    <row r="6" spans="1:9" ht="18">
      <c r="A6" s="85"/>
      <c r="B6" s="85"/>
      <c r="C6" s="85"/>
      <c r="D6" s="86" t="s">
        <v>167</v>
      </c>
      <c r="E6" s="86" t="s">
        <v>171</v>
      </c>
      <c r="F6" s="87"/>
      <c r="G6" s="87"/>
      <c r="H6" s="217" t="s">
        <v>164</v>
      </c>
      <c r="I6" s="217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18"/>
      <c r="F8" s="218"/>
      <c r="G8" s="218"/>
      <c r="H8" s="218"/>
      <c r="I8" s="218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11">
        <v>1</v>
      </c>
      <c r="B10" s="208">
        <v>2</v>
      </c>
      <c r="C10" s="211">
        <v>1</v>
      </c>
      <c r="D10" s="212" t="s">
        <v>186</v>
      </c>
      <c r="E10" s="208" t="s">
        <v>173</v>
      </c>
      <c r="F10" s="208" t="s">
        <v>191</v>
      </c>
      <c r="G10" s="208">
        <v>2005</v>
      </c>
      <c r="H10" s="208" t="s">
        <v>187</v>
      </c>
      <c r="I10" s="208"/>
    </row>
    <row r="11" spans="1:9" s="4" customFormat="1" ht="12.75" customHeight="1">
      <c r="A11" s="211"/>
      <c r="B11" s="208"/>
      <c r="C11" s="211"/>
      <c r="D11" s="212"/>
      <c r="E11" s="208"/>
      <c r="F11" s="208"/>
      <c r="G11" s="208"/>
      <c r="H11" s="208"/>
      <c r="I11" s="208"/>
    </row>
    <row r="12" spans="1:9" s="4" customFormat="1" ht="11.25" customHeight="1">
      <c r="A12" s="211">
        <v>2</v>
      </c>
      <c r="B12" s="208"/>
      <c r="C12" s="211">
        <v>2</v>
      </c>
      <c r="D12" s="212" t="s">
        <v>193</v>
      </c>
      <c r="E12" s="208" t="s">
        <v>194</v>
      </c>
      <c r="F12" s="208" t="s">
        <v>191</v>
      </c>
      <c r="G12" s="208">
        <v>2005</v>
      </c>
      <c r="H12" s="208" t="s">
        <v>179</v>
      </c>
      <c r="I12" s="208"/>
    </row>
    <row r="13" spans="1:9" s="4" customFormat="1" ht="12.75" customHeight="1">
      <c r="A13" s="211"/>
      <c r="B13" s="208"/>
      <c r="C13" s="211"/>
      <c r="D13" s="212"/>
      <c r="E13" s="208"/>
      <c r="F13" s="208"/>
      <c r="G13" s="208"/>
      <c r="H13" s="208"/>
      <c r="I13" s="208"/>
    </row>
    <row r="14" spans="1:9" s="4" customFormat="1" ht="12.75" customHeight="1">
      <c r="A14" s="211">
        <v>3</v>
      </c>
      <c r="B14" s="208"/>
      <c r="C14" s="211">
        <v>3</v>
      </c>
      <c r="D14" s="212" t="s">
        <v>198</v>
      </c>
      <c r="E14" s="208" t="s">
        <v>199</v>
      </c>
      <c r="F14" s="208" t="s">
        <v>174</v>
      </c>
      <c r="G14" s="208">
        <v>2005</v>
      </c>
      <c r="H14" s="208" t="s">
        <v>200</v>
      </c>
      <c r="I14" s="208"/>
    </row>
    <row r="15" spans="1:9" s="4" customFormat="1" ht="12.75" customHeight="1">
      <c r="A15" s="211"/>
      <c r="B15" s="208"/>
      <c r="C15" s="211"/>
      <c r="D15" s="212"/>
      <c r="E15" s="208"/>
      <c r="F15" s="208"/>
      <c r="G15" s="208"/>
      <c r="H15" s="208"/>
      <c r="I15" s="208"/>
    </row>
    <row r="16" spans="1:9" s="4" customFormat="1" ht="12.75" customHeight="1">
      <c r="A16" s="211">
        <v>4</v>
      </c>
      <c r="B16" s="208">
        <v>1</v>
      </c>
      <c r="C16" s="211">
        <v>4</v>
      </c>
      <c r="D16" s="212" t="s">
        <v>197</v>
      </c>
      <c r="E16" s="208" t="s">
        <v>194</v>
      </c>
      <c r="F16" s="208" t="s">
        <v>191</v>
      </c>
      <c r="G16" s="208">
        <v>2006</v>
      </c>
      <c r="H16" s="208" t="s">
        <v>179</v>
      </c>
      <c r="I16" s="208"/>
    </row>
    <row r="17" spans="1:9" s="4" customFormat="1" ht="12.75" customHeight="1">
      <c r="A17" s="211"/>
      <c r="B17" s="208"/>
      <c r="C17" s="211"/>
      <c r="D17" s="212"/>
      <c r="E17" s="208"/>
      <c r="F17" s="208"/>
      <c r="G17" s="208"/>
      <c r="H17" s="208"/>
      <c r="I17" s="208"/>
    </row>
    <row r="18" spans="1:9" s="4" customFormat="1" ht="12.75" customHeight="1">
      <c r="A18" s="211">
        <v>5</v>
      </c>
      <c r="B18" s="208">
        <v>4</v>
      </c>
      <c r="C18" s="211">
        <v>5</v>
      </c>
      <c r="D18" s="212" t="s">
        <v>196</v>
      </c>
      <c r="E18" s="208" t="s">
        <v>173</v>
      </c>
      <c r="F18" s="208" t="s">
        <v>191</v>
      </c>
      <c r="G18" s="208">
        <v>2006</v>
      </c>
      <c r="H18" s="208" t="s">
        <v>192</v>
      </c>
      <c r="I18" s="208"/>
    </row>
    <row r="19" spans="1:9" s="4" customFormat="1" ht="12.75" customHeight="1">
      <c r="A19" s="211"/>
      <c r="B19" s="208"/>
      <c r="C19" s="211"/>
      <c r="D19" s="212"/>
      <c r="E19" s="208"/>
      <c r="F19" s="208"/>
      <c r="G19" s="208"/>
      <c r="H19" s="208"/>
      <c r="I19" s="208"/>
    </row>
    <row r="20" spans="1:9" s="4" customFormat="1" ht="12.75" customHeight="1">
      <c r="A20" s="211">
        <v>6</v>
      </c>
      <c r="B20" s="208"/>
      <c r="C20" s="211">
        <v>6</v>
      </c>
      <c r="D20" s="212" t="s">
        <v>188</v>
      </c>
      <c r="E20" s="208" t="s">
        <v>181</v>
      </c>
      <c r="F20" s="208" t="s">
        <v>191</v>
      </c>
      <c r="G20" s="208">
        <v>2005</v>
      </c>
      <c r="H20" s="208" t="s">
        <v>189</v>
      </c>
      <c r="I20" s="208"/>
    </row>
    <row r="21" spans="1:9" s="4" customFormat="1" ht="12.75" customHeight="1">
      <c r="A21" s="211"/>
      <c r="B21" s="208"/>
      <c r="C21" s="211"/>
      <c r="D21" s="212"/>
      <c r="E21" s="208"/>
      <c r="F21" s="208"/>
      <c r="G21" s="208"/>
      <c r="H21" s="208"/>
      <c r="I21" s="208"/>
    </row>
    <row r="22" spans="1:9" s="4" customFormat="1" ht="12.75" customHeight="1">
      <c r="A22" s="211">
        <v>7</v>
      </c>
      <c r="B22" s="208"/>
      <c r="C22" s="211">
        <v>7</v>
      </c>
      <c r="D22" s="212" t="s">
        <v>195</v>
      </c>
      <c r="E22" s="208" t="s">
        <v>194</v>
      </c>
      <c r="F22" s="208" t="s">
        <v>191</v>
      </c>
      <c r="G22" s="208">
        <v>2005</v>
      </c>
      <c r="H22" s="208" t="s">
        <v>179</v>
      </c>
      <c r="I22" s="208"/>
    </row>
    <row r="23" spans="1:9" s="4" customFormat="1" ht="18.75" customHeight="1">
      <c r="A23" s="211"/>
      <c r="B23" s="208"/>
      <c r="C23" s="211"/>
      <c r="D23" s="212"/>
      <c r="E23" s="208"/>
      <c r="F23" s="208"/>
      <c r="G23" s="208"/>
      <c r="H23" s="208"/>
      <c r="I23" s="208"/>
    </row>
    <row r="24" spans="1:9" s="4" customFormat="1" ht="12.75" customHeight="1">
      <c r="A24" s="211">
        <v>8</v>
      </c>
      <c r="B24" s="208"/>
      <c r="C24" s="211">
        <v>8</v>
      </c>
      <c r="D24" s="212" t="s">
        <v>190</v>
      </c>
      <c r="E24" s="208" t="s">
        <v>173</v>
      </c>
      <c r="F24" s="208" t="s">
        <v>191</v>
      </c>
      <c r="G24" s="208">
        <v>2006</v>
      </c>
      <c r="H24" s="208" t="s">
        <v>192</v>
      </c>
      <c r="I24" s="208"/>
    </row>
    <row r="25" spans="1:9" s="4" customFormat="1" ht="12.75" customHeight="1">
      <c r="A25" s="211"/>
      <c r="B25" s="208"/>
      <c r="C25" s="211"/>
      <c r="D25" s="212"/>
      <c r="E25" s="208"/>
      <c r="F25" s="208"/>
      <c r="G25" s="208"/>
      <c r="H25" s="208"/>
      <c r="I25" s="208"/>
    </row>
    <row r="26" spans="1:9" s="4" customFormat="1" ht="12.75" customHeight="1">
      <c r="A26" s="211">
        <v>9</v>
      </c>
      <c r="B26" s="208">
        <v>3</v>
      </c>
      <c r="C26" s="211">
        <v>9</v>
      </c>
      <c r="D26" s="212" t="s">
        <v>172</v>
      </c>
      <c r="E26" s="208" t="s">
        <v>173</v>
      </c>
      <c r="F26" s="208" t="s">
        <v>174</v>
      </c>
      <c r="G26" s="208">
        <v>2003</v>
      </c>
      <c r="H26" s="213" t="s">
        <v>175</v>
      </c>
      <c r="I26" s="208"/>
    </row>
    <row r="27" spans="1:9" s="4" customFormat="1" ht="12.75" customHeight="1">
      <c r="A27" s="211"/>
      <c r="B27" s="208"/>
      <c r="C27" s="211"/>
      <c r="D27" s="212"/>
      <c r="E27" s="208"/>
      <c r="F27" s="208"/>
      <c r="G27" s="208"/>
      <c r="H27" s="213"/>
      <c r="I27" s="208"/>
    </row>
    <row r="28" spans="1:9" s="4" customFormat="1" ht="12.75" customHeight="1">
      <c r="A28" s="211">
        <v>10</v>
      </c>
      <c r="B28" s="208"/>
      <c r="C28" s="211">
        <v>10</v>
      </c>
      <c r="D28" s="212" t="s">
        <v>180</v>
      </c>
      <c r="E28" s="208" t="s">
        <v>181</v>
      </c>
      <c r="F28" s="208" t="s">
        <v>178</v>
      </c>
      <c r="G28" s="208">
        <v>2004</v>
      </c>
      <c r="H28" s="208" t="s">
        <v>182</v>
      </c>
      <c r="I28" s="208"/>
    </row>
    <row r="29" spans="1:9" s="4" customFormat="1" ht="14.25" customHeight="1">
      <c r="A29" s="211"/>
      <c r="B29" s="208"/>
      <c r="C29" s="211"/>
      <c r="D29" s="212"/>
      <c r="E29" s="208"/>
      <c r="F29" s="208"/>
      <c r="G29" s="208"/>
      <c r="H29" s="208"/>
      <c r="I29" s="208"/>
    </row>
    <row r="30" spans="1:9" s="4" customFormat="1" ht="12.75" customHeight="1">
      <c r="A30" s="211">
        <v>11</v>
      </c>
      <c r="B30" s="208"/>
      <c r="C30" s="211">
        <v>11</v>
      </c>
      <c r="D30" s="212" t="s">
        <v>176</v>
      </c>
      <c r="E30" s="208" t="s">
        <v>177</v>
      </c>
      <c r="F30" s="208" t="s">
        <v>178</v>
      </c>
      <c r="G30" s="208">
        <v>2004</v>
      </c>
      <c r="H30" s="208" t="s">
        <v>179</v>
      </c>
      <c r="I30" s="208"/>
    </row>
    <row r="31" spans="1:9" s="4" customFormat="1" ht="12.75" customHeight="1">
      <c r="A31" s="211"/>
      <c r="B31" s="208"/>
      <c r="C31" s="211"/>
      <c r="D31" s="212"/>
      <c r="E31" s="208"/>
      <c r="F31" s="208"/>
      <c r="G31" s="208"/>
      <c r="H31" s="208"/>
      <c r="I31" s="208"/>
    </row>
    <row r="32" spans="1:9" s="4" customFormat="1" ht="12.75" customHeight="1">
      <c r="A32" s="211">
        <v>12</v>
      </c>
      <c r="B32" s="208"/>
      <c r="C32" s="211">
        <v>12</v>
      </c>
      <c r="D32" s="212" t="s">
        <v>183</v>
      </c>
      <c r="E32" s="208" t="s">
        <v>184</v>
      </c>
      <c r="F32" s="208" t="s">
        <v>178</v>
      </c>
      <c r="G32" s="208">
        <v>2004</v>
      </c>
      <c r="H32" s="208" t="s">
        <v>185</v>
      </c>
      <c r="I32" s="208"/>
    </row>
    <row r="33" spans="1:9" s="4" customFormat="1" ht="12.75" customHeight="1">
      <c r="A33" s="211"/>
      <c r="B33" s="208"/>
      <c r="C33" s="211"/>
      <c r="D33" s="212"/>
      <c r="E33" s="208"/>
      <c r="F33" s="208"/>
      <c r="G33" s="208"/>
      <c r="H33" s="208"/>
      <c r="I33" s="208"/>
    </row>
    <row r="34" spans="1:9" s="4" customFormat="1" ht="12.75" customHeight="1">
      <c r="A34" s="211">
        <v>13</v>
      </c>
      <c r="B34" s="208"/>
      <c r="C34" s="211"/>
      <c r="D34" s="212"/>
      <c r="E34" s="214"/>
      <c r="F34" s="208"/>
      <c r="G34" s="208"/>
      <c r="H34" s="208"/>
      <c r="I34" s="208"/>
    </row>
    <row r="35" spans="1:9" s="4" customFormat="1" ht="12.75" customHeight="1">
      <c r="A35" s="211"/>
      <c r="B35" s="208"/>
      <c r="C35" s="211"/>
      <c r="D35" s="212"/>
      <c r="E35" s="214"/>
      <c r="F35" s="208"/>
      <c r="G35" s="208"/>
      <c r="H35" s="208"/>
      <c r="I35" s="208"/>
    </row>
    <row r="36" spans="1:9" s="4" customFormat="1" ht="12.75" customHeight="1">
      <c r="A36" s="211">
        <v>14</v>
      </c>
      <c r="B36" s="208"/>
      <c r="C36" s="211"/>
      <c r="D36" s="212"/>
      <c r="E36" s="208"/>
      <c r="F36" s="208"/>
      <c r="G36" s="208"/>
      <c r="H36" s="208"/>
      <c r="I36" s="208"/>
    </row>
    <row r="37" spans="1:9" s="4" customFormat="1" ht="20.25" customHeight="1">
      <c r="A37" s="211"/>
      <c r="B37" s="208"/>
      <c r="C37" s="211"/>
      <c r="D37" s="212"/>
      <c r="E37" s="208"/>
      <c r="F37" s="208"/>
      <c r="G37" s="208"/>
      <c r="H37" s="208"/>
      <c r="I37" s="208"/>
    </row>
    <row r="38" spans="1:9" s="4" customFormat="1" ht="20.25" customHeight="1">
      <c r="A38" s="211">
        <v>15</v>
      </c>
      <c r="B38" s="208"/>
      <c r="C38" s="211"/>
      <c r="D38" s="212"/>
      <c r="E38" s="208"/>
      <c r="F38" s="208"/>
      <c r="G38" s="208"/>
      <c r="H38" s="208"/>
      <c r="I38" s="208"/>
    </row>
    <row r="39" spans="1:9" s="4" customFormat="1" ht="12" customHeight="1">
      <c r="A39" s="211"/>
      <c r="B39" s="208"/>
      <c r="C39" s="211"/>
      <c r="D39" s="212"/>
      <c r="E39" s="208"/>
      <c r="F39" s="208"/>
      <c r="G39" s="208"/>
      <c r="H39" s="208"/>
      <c r="I39" s="208"/>
    </row>
    <row r="40" spans="1:9" s="4" customFormat="1" ht="18.75" customHeight="1">
      <c r="A40" s="211">
        <v>16</v>
      </c>
      <c r="B40" s="208"/>
      <c r="C40" s="211"/>
      <c r="D40" s="212"/>
      <c r="E40" s="208"/>
      <c r="F40" s="208"/>
      <c r="G40" s="208"/>
      <c r="H40" s="208"/>
      <c r="I40" s="208"/>
    </row>
    <row r="41" spans="1:9" s="4" customFormat="1" ht="12.75" customHeight="1">
      <c r="A41" s="211"/>
      <c r="B41" s="208"/>
      <c r="C41" s="211"/>
      <c r="D41" s="212"/>
      <c r="E41" s="208"/>
      <c r="F41" s="208"/>
      <c r="G41" s="208"/>
      <c r="H41" s="208"/>
      <c r="I41" s="208"/>
    </row>
    <row r="42" spans="1:9" s="4" customFormat="1" ht="12.75" customHeight="1">
      <c r="A42" s="209">
        <v>17</v>
      </c>
      <c r="B42" s="208"/>
      <c r="C42" s="211"/>
      <c r="D42" s="212"/>
      <c r="E42" s="208"/>
      <c r="F42" s="208"/>
      <c r="G42" s="208"/>
      <c r="H42" s="208"/>
      <c r="I42" s="208"/>
    </row>
    <row r="43" spans="1:9" s="4" customFormat="1" ht="12.75" customHeight="1">
      <c r="A43" s="210"/>
      <c r="B43" s="208"/>
      <c r="C43" s="211"/>
      <c r="D43" s="212"/>
      <c r="E43" s="208"/>
      <c r="F43" s="208"/>
      <c r="G43" s="208"/>
      <c r="H43" s="208"/>
      <c r="I43" s="208"/>
    </row>
    <row r="44" spans="1:9" s="4" customFormat="1" ht="12.75" customHeight="1">
      <c r="A44" s="209">
        <v>18</v>
      </c>
      <c r="B44" s="208"/>
      <c r="C44" s="211"/>
      <c r="D44" s="212"/>
      <c r="E44" s="208"/>
      <c r="F44" s="208"/>
      <c r="G44" s="208"/>
      <c r="H44" s="213"/>
      <c r="I44" s="208"/>
    </row>
    <row r="45" spans="1:9" s="4" customFormat="1" ht="12.75" customHeight="1">
      <c r="A45" s="210"/>
      <c r="B45" s="208"/>
      <c r="C45" s="211"/>
      <c r="D45" s="212"/>
      <c r="E45" s="208"/>
      <c r="F45" s="208"/>
      <c r="G45" s="208"/>
      <c r="H45" s="213"/>
      <c r="I45" s="208"/>
    </row>
    <row r="46" spans="1:9" s="4" customFormat="1" ht="12.75" customHeight="1">
      <c r="A46" s="209">
        <v>19</v>
      </c>
      <c r="B46" s="208"/>
      <c r="C46" s="211"/>
      <c r="D46" s="212"/>
      <c r="E46" s="208"/>
      <c r="F46" s="208"/>
      <c r="G46" s="208"/>
      <c r="H46" s="208"/>
      <c r="I46" s="208"/>
    </row>
    <row r="47" spans="1:9" s="4" customFormat="1" ht="12.75" customHeight="1">
      <c r="A47" s="210"/>
      <c r="B47" s="208"/>
      <c r="C47" s="211"/>
      <c r="D47" s="212"/>
      <c r="E47" s="208"/>
      <c r="F47" s="208"/>
      <c r="G47" s="208"/>
      <c r="H47" s="208"/>
      <c r="I47" s="208"/>
    </row>
    <row r="48" spans="1:9" s="4" customFormat="1" ht="12.75" customHeight="1">
      <c r="A48" s="209">
        <v>20</v>
      </c>
      <c r="B48" s="208"/>
      <c r="C48" s="211"/>
      <c r="D48" s="212"/>
      <c r="E48" s="208"/>
      <c r="F48" s="208"/>
      <c r="G48" s="208"/>
      <c r="H48" s="208"/>
      <c r="I48" s="208"/>
    </row>
    <row r="49" spans="1:9" s="4" customFormat="1" ht="12.75" customHeight="1">
      <c r="A49" s="210"/>
      <c r="B49" s="208"/>
      <c r="C49" s="211"/>
      <c r="D49" s="212"/>
      <c r="E49" s="208"/>
      <c r="F49" s="208"/>
      <c r="G49" s="208"/>
      <c r="H49" s="208"/>
      <c r="I49" s="208"/>
    </row>
    <row r="50" spans="1:9" s="4" customFormat="1" ht="12.75" customHeight="1">
      <c r="A50" s="209">
        <v>21</v>
      </c>
      <c r="B50" s="208"/>
      <c r="C50" s="211"/>
      <c r="D50" s="212"/>
      <c r="E50" s="208"/>
      <c r="F50" s="208"/>
      <c r="G50" s="208"/>
      <c r="H50" s="208"/>
      <c r="I50" s="208"/>
    </row>
    <row r="51" spans="1:9" s="4" customFormat="1" ht="12.75" customHeight="1">
      <c r="A51" s="210"/>
      <c r="B51" s="208"/>
      <c r="C51" s="211"/>
      <c r="D51" s="212"/>
      <c r="E51" s="208"/>
      <c r="F51" s="208"/>
      <c r="G51" s="208"/>
      <c r="H51" s="208"/>
      <c r="I51" s="208"/>
    </row>
    <row r="52" spans="1:9" s="4" customFormat="1" ht="12.75" customHeight="1">
      <c r="A52" s="209">
        <v>22</v>
      </c>
      <c r="B52" s="208"/>
      <c r="C52" s="211"/>
      <c r="D52" s="212"/>
      <c r="E52" s="208"/>
      <c r="F52" s="208"/>
      <c r="G52" s="208"/>
      <c r="H52" s="208"/>
      <c r="I52" s="208"/>
    </row>
    <row r="53" spans="1:9" s="4" customFormat="1" ht="12.75" customHeight="1">
      <c r="A53" s="210"/>
      <c r="B53" s="208"/>
      <c r="C53" s="211"/>
      <c r="D53" s="212"/>
      <c r="E53" s="208"/>
      <c r="F53" s="208"/>
      <c r="G53" s="208"/>
      <c r="H53" s="208"/>
      <c r="I53" s="208"/>
    </row>
    <row r="54" spans="1:9" s="4" customFormat="1" ht="12.75" customHeight="1">
      <c r="A54" s="209">
        <v>23</v>
      </c>
      <c r="B54" s="208"/>
      <c r="C54" s="211"/>
      <c r="D54" s="212"/>
      <c r="E54" s="208"/>
      <c r="F54" s="208"/>
      <c r="G54" s="208"/>
      <c r="H54" s="208"/>
      <c r="I54" s="208"/>
    </row>
    <row r="55" spans="1:9" s="4" customFormat="1" ht="12.75" customHeight="1">
      <c r="A55" s="210"/>
      <c r="B55" s="208"/>
      <c r="C55" s="211"/>
      <c r="D55" s="212"/>
      <c r="E55" s="208"/>
      <c r="F55" s="208"/>
      <c r="G55" s="208"/>
      <c r="H55" s="208"/>
      <c r="I55" s="208"/>
    </row>
    <row r="56" spans="1:9" s="4" customFormat="1" ht="12.75" customHeight="1">
      <c r="A56" s="209">
        <v>24</v>
      </c>
      <c r="B56" s="208"/>
      <c r="C56" s="211"/>
      <c r="D56" s="212"/>
      <c r="E56" s="208"/>
      <c r="F56" s="208"/>
      <c r="G56" s="208"/>
      <c r="H56" s="208"/>
      <c r="I56" s="208"/>
    </row>
    <row r="57" spans="1:9" s="4" customFormat="1" ht="12.75" customHeight="1">
      <c r="A57" s="210"/>
      <c r="B57" s="208"/>
      <c r="C57" s="211"/>
      <c r="D57" s="212"/>
      <c r="E57" s="208"/>
      <c r="F57" s="208"/>
      <c r="G57" s="208"/>
      <c r="H57" s="208"/>
      <c r="I57" s="208"/>
    </row>
    <row r="58" spans="1:9" s="4" customFormat="1" ht="12.75" customHeight="1">
      <c r="A58" s="209">
        <v>25</v>
      </c>
      <c r="B58" s="208"/>
      <c r="C58" s="211"/>
      <c r="D58" s="212"/>
      <c r="E58" s="208"/>
      <c r="F58" s="208"/>
      <c r="G58" s="208"/>
      <c r="H58" s="208"/>
      <c r="I58" s="208"/>
    </row>
    <row r="59" spans="1:9" s="4" customFormat="1" ht="12.75" customHeight="1">
      <c r="A59" s="210"/>
      <c r="B59" s="208"/>
      <c r="C59" s="211"/>
      <c r="D59" s="212"/>
      <c r="E59" s="208"/>
      <c r="F59" s="208"/>
      <c r="G59" s="208"/>
      <c r="H59" s="208"/>
      <c r="I59" s="208"/>
    </row>
    <row r="60" spans="1:9" s="4" customFormat="1" ht="12.75" customHeight="1">
      <c r="A60" s="209">
        <v>26</v>
      </c>
      <c r="B60" s="208"/>
      <c r="C60" s="211"/>
      <c r="D60" s="212"/>
      <c r="E60" s="208"/>
      <c r="F60" s="208"/>
      <c r="G60" s="208"/>
      <c r="H60" s="208"/>
      <c r="I60" s="208"/>
    </row>
    <row r="61" spans="1:9" ht="12.75" customHeight="1">
      <c r="A61" s="210"/>
      <c r="B61" s="208"/>
      <c r="C61" s="211"/>
      <c r="D61" s="212"/>
      <c r="E61" s="208"/>
      <c r="F61" s="208"/>
      <c r="G61" s="208"/>
      <c r="H61" s="208"/>
      <c r="I61" s="208"/>
    </row>
    <row r="62" spans="1:9" ht="12.75" customHeight="1">
      <c r="A62" s="209">
        <v>27</v>
      </c>
      <c r="B62" s="208"/>
      <c r="C62" s="211"/>
      <c r="D62" s="212"/>
      <c r="E62" s="208"/>
      <c r="F62" s="208"/>
      <c r="G62" s="208"/>
      <c r="H62" s="208"/>
      <c r="I62" s="208"/>
    </row>
    <row r="63" spans="1:9" ht="12.75" customHeight="1">
      <c r="A63" s="210"/>
      <c r="B63" s="208"/>
      <c r="C63" s="211"/>
      <c r="D63" s="212"/>
      <c r="E63" s="208"/>
      <c r="F63" s="208"/>
      <c r="G63" s="208"/>
      <c r="H63" s="208"/>
      <c r="I63" s="208"/>
    </row>
    <row r="64" spans="1:9" ht="12.75" customHeight="1">
      <c r="A64" s="209">
        <v>28</v>
      </c>
      <c r="B64" s="208"/>
      <c r="C64" s="211"/>
      <c r="D64" s="212"/>
      <c r="E64" s="208"/>
      <c r="F64" s="208"/>
      <c r="G64" s="208"/>
      <c r="H64" s="208"/>
      <c r="I64" s="208"/>
    </row>
    <row r="65" spans="1:9" ht="12.75" customHeight="1">
      <c r="A65" s="210"/>
      <c r="B65" s="208"/>
      <c r="C65" s="211"/>
      <c r="D65" s="212"/>
      <c r="E65" s="208"/>
      <c r="F65" s="208"/>
      <c r="G65" s="208"/>
      <c r="H65" s="208"/>
      <c r="I65" s="208"/>
    </row>
    <row r="66" spans="1:9" ht="12.75" customHeight="1">
      <c r="A66" s="209">
        <v>29</v>
      </c>
      <c r="B66" s="208"/>
      <c r="C66" s="211"/>
      <c r="D66" s="212"/>
      <c r="E66" s="208"/>
      <c r="F66" s="208"/>
      <c r="G66" s="208"/>
      <c r="H66" s="208"/>
      <c r="I66" s="208"/>
    </row>
    <row r="67" spans="1:9" ht="12.75" customHeight="1">
      <c r="A67" s="210"/>
      <c r="B67" s="208"/>
      <c r="C67" s="211"/>
      <c r="D67" s="212"/>
      <c r="E67" s="208"/>
      <c r="F67" s="208"/>
      <c r="G67" s="208"/>
      <c r="H67" s="208"/>
      <c r="I67" s="208"/>
    </row>
    <row r="68" spans="1:9" ht="12.75" customHeight="1">
      <c r="A68" s="209">
        <v>30</v>
      </c>
      <c r="B68" s="208"/>
      <c r="C68" s="211"/>
      <c r="D68" s="212"/>
      <c r="E68" s="208"/>
      <c r="F68" s="208"/>
      <c r="G68" s="208"/>
      <c r="H68" s="208"/>
      <c r="I68" s="208"/>
    </row>
    <row r="69" spans="1:9" ht="12.75" customHeight="1">
      <c r="A69" s="210"/>
      <c r="B69" s="208"/>
      <c r="C69" s="211"/>
      <c r="D69" s="212"/>
      <c r="E69" s="208"/>
      <c r="F69" s="208"/>
      <c r="G69" s="208"/>
      <c r="H69" s="208"/>
      <c r="I69" s="208"/>
    </row>
    <row r="70" spans="1:9" ht="12.75" customHeight="1">
      <c r="A70" s="209">
        <v>31</v>
      </c>
      <c r="B70" s="208"/>
      <c r="C70" s="211"/>
      <c r="D70" s="212"/>
      <c r="E70" s="208"/>
      <c r="F70" s="208"/>
      <c r="G70" s="208"/>
      <c r="H70" s="208"/>
      <c r="I70" s="208"/>
    </row>
    <row r="71" spans="1:9" ht="12.75" customHeight="1">
      <c r="A71" s="210"/>
      <c r="B71" s="208"/>
      <c r="C71" s="211"/>
      <c r="D71" s="212"/>
      <c r="E71" s="208"/>
      <c r="F71" s="208"/>
      <c r="G71" s="208"/>
      <c r="H71" s="208"/>
      <c r="I71" s="208"/>
    </row>
    <row r="72" spans="1:9" ht="12.75" customHeight="1">
      <c r="A72" s="209">
        <v>32</v>
      </c>
      <c r="B72" s="208"/>
      <c r="C72" s="211"/>
      <c r="D72" s="212"/>
      <c r="E72" s="208"/>
      <c r="F72" s="208"/>
      <c r="G72" s="208"/>
      <c r="H72" s="208"/>
      <c r="I72" s="208"/>
    </row>
    <row r="73" spans="1:9" ht="12.75" customHeight="1">
      <c r="A73" s="210"/>
      <c r="B73" s="208"/>
      <c r="C73" s="211"/>
      <c r="D73" s="212"/>
      <c r="E73" s="208"/>
      <c r="F73" s="208"/>
      <c r="G73" s="208"/>
      <c r="H73" s="208"/>
      <c r="I73" s="208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19" t="s">
        <v>170</v>
      </c>
      <c r="G76" s="219"/>
      <c r="H76" s="219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19"/>
      <c r="G78" s="219"/>
      <c r="H78" s="219"/>
      <c r="I78" s="9"/>
    </row>
    <row r="79" spans="2:9" ht="18">
      <c r="B79" s="9"/>
      <c r="C79" s="15"/>
      <c r="D79" s="15" t="s">
        <v>17</v>
      </c>
      <c r="E79" s="9"/>
      <c r="F79" s="219" t="s">
        <v>161</v>
      </c>
      <c r="G79" s="219"/>
      <c r="H79" s="219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  <mergeCell ref="A72:A73"/>
    <mergeCell ref="B72:B73"/>
    <mergeCell ref="C72:C73"/>
    <mergeCell ref="D72:D73"/>
    <mergeCell ref="E72:E73"/>
    <mergeCell ref="F72:F73"/>
    <mergeCell ref="E70:E71"/>
    <mergeCell ref="F70:F71"/>
    <mergeCell ref="A70:A71"/>
    <mergeCell ref="B70:B71"/>
    <mergeCell ref="C70:C71"/>
    <mergeCell ref="D70:D71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F48:F49"/>
    <mergeCell ref="G48:G49"/>
    <mergeCell ref="B44:B45"/>
    <mergeCell ref="D44:D45"/>
    <mergeCell ref="B42:B43"/>
    <mergeCell ref="C42:C43"/>
    <mergeCell ref="D42:D43"/>
    <mergeCell ref="B40:B41"/>
    <mergeCell ref="C40:C41"/>
    <mergeCell ref="D40:D41"/>
    <mergeCell ref="B38:B39"/>
    <mergeCell ref="C38:C39"/>
    <mergeCell ref="B32:B33"/>
    <mergeCell ref="C32:C33"/>
    <mergeCell ref="B36:B37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B14:B15"/>
    <mergeCell ref="C14:C15"/>
    <mergeCell ref="D14:D15"/>
    <mergeCell ref="B16:B17"/>
    <mergeCell ref="C16:C17"/>
    <mergeCell ref="D16:D17"/>
    <mergeCell ref="B24:B25"/>
    <mergeCell ref="B18:B19"/>
    <mergeCell ref="C18:C19"/>
    <mergeCell ref="D18:D19"/>
    <mergeCell ref="C24:C25"/>
    <mergeCell ref="D24:D25"/>
    <mergeCell ref="D20:D21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A1:I1"/>
    <mergeCell ref="A2:I2"/>
    <mergeCell ref="A3:I3"/>
    <mergeCell ref="A4:I4"/>
    <mergeCell ref="G10:G11"/>
    <mergeCell ref="G12:G13"/>
    <mergeCell ref="I12:I13"/>
    <mergeCell ref="E12:E13"/>
    <mergeCell ref="F12:F13"/>
    <mergeCell ref="E10:E11"/>
    <mergeCell ref="F10:F11"/>
    <mergeCell ref="I14:I15"/>
    <mergeCell ref="E14:E15"/>
    <mergeCell ref="F14:F15"/>
    <mergeCell ref="G14:G15"/>
    <mergeCell ref="I18:I19"/>
    <mergeCell ref="E16:E17"/>
    <mergeCell ref="F16:F17"/>
    <mergeCell ref="G16:G17"/>
    <mergeCell ref="I16:I17"/>
    <mergeCell ref="E18:E19"/>
    <mergeCell ref="F18:F19"/>
    <mergeCell ref="G18:G19"/>
    <mergeCell ref="F24:F25"/>
    <mergeCell ref="G24:G25"/>
    <mergeCell ref="G20:G21"/>
    <mergeCell ref="C20:C21"/>
    <mergeCell ref="E20:E21"/>
    <mergeCell ref="F20:F21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E30:E31"/>
    <mergeCell ref="F30:F31"/>
    <mergeCell ref="G30:G31"/>
    <mergeCell ref="G28:G29"/>
    <mergeCell ref="E28:E29"/>
    <mergeCell ref="F28:F29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G34:G35"/>
    <mergeCell ref="E32:E33"/>
    <mergeCell ref="F32:F33"/>
    <mergeCell ref="G32:G33"/>
    <mergeCell ref="I28:I29"/>
    <mergeCell ref="I30:I31"/>
    <mergeCell ref="H28:H29"/>
    <mergeCell ref="H30:H31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G42:G43"/>
    <mergeCell ref="G44:G45"/>
    <mergeCell ref="I44:I45"/>
    <mergeCell ref="C44:C45"/>
    <mergeCell ref="H50:H51"/>
    <mergeCell ref="A50:A51"/>
    <mergeCell ref="B50:B51"/>
    <mergeCell ref="C50:C51"/>
    <mergeCell ref="D50:D51"/>
    <mergeCell ref="E50:E51"/>
    <mergeCell ref="F50:F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C54:C55"/>
    <mergeCell ref="D54:D55"/>
    <mergeCell ref="E54:E55"/>
    <mergeCell ref="F54:F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G60:G61"/>
    <mergeCell ref="I60:I61"/>
    <mergeCell ref="H60:H61"/>
    <mergeCell ref="G62:G63"/>
    <mergeCell ref="H62:H63"/>
    <mergeCell ref="I62:I63"/>
    <mergeCell ref="G64:G65"/>
    <mergeCell ref="H64:H65"/>
    <mergeCell ref="I64:I65"/>
    <mergeCell ref="F64:F65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38:A39"/>
    <mergeCell ref="A40:A41"/>
    <mergeCell ref="A42:A43"/>
    <mergeCell ref="A34:A35"/>
    <mergeCell ref="A36:A37"/>
    <mergeCell ref="F66:F67"/>
    <mergeCell ref="G66:G67"/>
    <mergeCell ref="H66:H67"/>
    <mergeCell ref="A66:A67"/>
    <mergeCell ref="B66:B67"/>
    <mergeCell ref="C66:C67"/>
    <mergeCell ref="D66:D67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6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158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2" customHeight="1">
      <c r="A14" s="237"/>
      <c r="B14" s="199">
        <f>'В-42'!C14:C15</f>
        <v>3</v>
      </c>
      <c r="C14" s="200" t="str">
        <f>'В-42'!D14:D15</f>
        <v>МАЕР   АЛЕКСАНДР</v>
      </c>
      <c r="D14" s="201" t="str">
        <f>'В-42'!F14:F15</f>
        <v>1-ю</v>
      </c>
      <c r="E14" s="200" t="str">
        <f>'В-42'!E14:E15</f>
        <v>Марьяновка</v>
      </c>
      <c r="F14" s="199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4"/>
      <c r="H17" s="234"/>
      <c r="I17" s="234"/>
      <c r="J17" s="234"/>
      <c r="K17" s="234"/>
      <c r="L17" s="234"/>
      <c r="M17" s="234"/>
      <c r="N17" s="234"/>
      <c r="O17" s="234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159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O12:O1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C32" sqref="AC32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15" t="str">
        <f>'В-42'!A1:I1</f>
        <v>ФЕДЕРАЦИЯ СПОРТИВНОЙ БОРЬБЫ РОССИИ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18">
      <c r="A2" s="215" t="str">
        <f>'В-42'!A2:I2</f>
        <v>Открытое  первенство ОРО ОГО "Динамо"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18">
      <c r="A3" s="215" t="str">
        <f>'В-42'!A3:I3</f>
        <v>  среди юношей 2003-2005 г.г.р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</row>
    <row r="4" spans="1:27" ht="18">
      <c r="A4" s="215" t="str">
        <f>'В-42'!A4:I4</f>
        <v>по греко-римской борбе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</row>
    <row r="5" spans="1:27" ht="24.75" customHeight="1">
      <c r="A5" s="89"/>
      <c r="B5" s="90"/>
      <c r="C5" s="89" t="str">
        <f>'В-42'!D6</f>
        <v>Вес  32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48" t="str">
        <f>'В-42'!H6</f>
        <v>г.Омск</v>
      </c>
      <c r="W5" s="248"/>
      <c r="X5" s="248"/>
      <c r="Y5" s="248"/>
      <c r="Z5" s="248"/>
      <c r="AA5" s="248"/>
    </row>
    <row r="6" spans="1:27" ht="12.75" customHeight="1">
      <c r="A6" s="261" t="s">
        <v>36</v>
      </c>
      <c r="B6" s="263" t="s">
        <v>21</v>
      </c>
      <c r="C6" s="263" t="s">
        <v>37</v>
      </c>
      <c r="D6" s="265" t="s">
        <v>38</v>
      </c>
      <c r="E6" s="267" t="s">
        <v>16</v>
      </c>
      <c r="F6" s="254" t="s">
        <v>39</v>
      </c>
      <c r="G6" s="258"/>
      <c r="H6" s="269"/>
      <c r="I6" s="269"/>
      <c r="J6" s="269"/>
      <c r="K6" s="269"/>
      <c r="L6" s="269"/>
      <c r="M6" s="269"/>
      <c r="N6" s="270" t="s">
        <v>40</v>
      </c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1"/>
      <c r="Z6" s="256" t="s">
        <v>41</v>
      </c>
      <c r="AA6" s="256" t="s">
        <v>42</v>
      </c>
    </row>
    <row r="7" spans="1:27" ht="43.5" customHeight="1">
      <c r="A7" s="262"/>
      <c r="B7" s="264"/>
      <c r="C7" s="264"/>
      <c r="D7" s="266"/>
      <c r="E7" s="268"/>
      <c r="F7" s="254" t="s">
        <v>43</v>
      </c>
      <c r="G7" s="255"/>
      <c r="H7" s="258" t="s">
        <v>44</v>
      </c>
      <c r="I7" s="255"/>
      <c r="J7" s="259" t="s">
        <v>45</v>
      </c>
      <c r="K7" s="260"/>
      <c r="L7" s="259" t="s">
        <v>46</v>
      </c>
      <c r="M7" s="260"/>
      <c r="N7" s="258" t="s">
        <v>47</v>
      </c>
      <c r="O7" s="255"/>
      <c r="P7" s="254">
        <v>1</v>
      </c>
      <c r="Q7" s="255"/>
      <c r="R7" s="254">
        <v>2</v>
      </c>
      <c r="S7" s="255"/>
      <c r="T7" s="254">
        <v>3</v>
      </c>
      <c r="U7" s="255"/>
      <c r="V7" s="254" t="s">
        <v>48</v>
      </c>
      <c r="W7" s="255"/>
      <c r="X7" s="254" t="s">
        <v>49</v>
      </c>
      <c r="Y7" s="255"/>
      <c r="Z7" s="257"/>
      <c r="AA7" s="257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22">
        <f>'В-42'!C10:C11</f>
        <v>1</v>
      </c>
      <c r="B10" s="223" t="str">
        <f>'В-42'!D10:D11</f>
        <v>ЕЛЕЦКИЙ  ИЛЬЯ</v>
      </c>
      <c r="C10" s="244" t="str">
        <f>'В-42'!E10:E11</f>
        <v>ДЮСШ-19</v>
      </c>
      <c r="D10" s="224" t="str">
        <f>'В-42'!F10:F11</f>
        <v>б/р</v>
      </c>
      <c r="E10" s="245">
        <f>'В-42'!G10:G11</f>
        <v>2005</v>
      </c>
      <c r="F10" s="240" t="s">
        <v>204</v>
      </c>
      <c r="G10" s="66"/>
      <c r="H10" s="246"/>
      <c r="I10" s="66"/>
      <c r="J10" s="240"/>
      <c r="K10" s="66"/>
      <c r="L10" s="240">
        <v>2</v>
      </c>
      <c r="M10" s="66">
        <v>3</v>
      </c>
      <c r="N10" s="240">
        <v>3</v>
      </c>
      <c r="O10" s="66">
        <v>0</v>
      </c>
      <c r="P10" s="240"/>
      <c r="Q10" s="66"/>
      <c r="R10" s="240"/>
      <c r="S10" s="66"/>
      <c r="T10" s="240"/>
      <c r="U10" s="66"/>
      <c r="V10" s="240">
        <v>4</v>
      </c>
      <c r="W10" s="66">
        <v>4</v>
      </c>
      <c r="X10" s="240"/>
      <c r="Y10" s="67"/>
      <c r="Z10" s="203">
        <f>SUM(G10+I10+K10+M10+O10+Q10+S10+U10+W10+Y10)</f>
        <v>7</v>
      </c>
      <c r="AA10" s="250">
        <v>3</v>
      </c>
    </row>
    <row r="11" spans="1:27" ht="12" customHeight="1">
      <c r="A11" s="222"/>
      <c r="B11" s="223"/>
      <c r="C11" s="244"/>
      <c r="D11" s="224"/>
      <c r="E11" s="245"/>
      <c r="F11" s="241"/>
      <c r="G11" s="66"/>
      <c r="H11" s="247"/>
      <c r="I11" s="63"/>
      <c r="J11" s="241"/>
      <c r="K11" s="63"/>
      <c r="L11" s="241"/>
      <c r="M11" s="63">
        <v>8</v>
      </c>
      <c r="N11" s="241"/>
      <c r="O11" s="63">
        <v>0</v>
      </c>
      <c r="P11" s="241"/>
      <c r="Q11" s="63"/>
      <c r="R11" s="241"/>
      <c r="S11" s="63"/>
      <c r="T11" s="241"/>
      <c r="U11" s="63"/>
      <c r="V11" s="241"/>
      <c r="W11" s="63">
        <v>8</v>
      </c>
      <c r="X11" s="241"/>
      <c r="Y11" s="68"/>
      <c r="Z11" s="230"/>
      <c r="AA11" s="251"/>
    </row>
    <row r="12" spans="1:27" ht="12" customHeight="1">
      <c r="A12" s="222">
        <f>'В-42'!C12:C13</f>
        <v>2</v>
      </c>
      <c r="B12" s="223" t="str">
        <f>'В-42'!D12:D13</f>
        <v>ТЕЛЬНОВ  МАКСИМ</v>
      </c>
      <c r="C12" s="244" t="str">
        <f>'В-42'!E12:E13</f>
        <v>ДЮСШ  РСБИ</v>
      </c>
      <c r="D12" s="224" t="str">
        <f>'В-42'!F12:F13</f>
        <v>б/р</v>
      </c>
      <c r="E12" s="245">
        <f>'В-42'!G12:G13</f>
        <v>2005</v>
      </c>
      <c r="F12" s="252" t="s">
        <v>204</v>
      </c>
      <c r="G12" s="66"/>
      <c r="H12" s="246"/>
      <c r="I12" s="66"/>
      <c r="J12" s="240"/>
      <c r="K12" s="66"/>
      <c r="L12" s="240">
        <v>1</v>
      </c>
      <c r="M12" s="66">
        <v>1</v>
      </c>
      <c r="N12" s="240"/>
      <c r="O12" s="66"/>
      <c r="P12" s="240"/>
      <c r="Q12" s="66"/>
      <c r="R12" s="240"/>
      <c r="S12" s="66"/>
      <c r="T12" s="240"/>
      <c r="U12" s="66"/>
      <c r="V12" s="240"/>
      <c r="W12" s="66"/>
      <c r="X12" s="240"/>
      <c r="Y12" s="67"/>
      <c r="Z12" s="203">
        <f>SUM(G12+I12+K12+M12+O12+Q12+S12+U12+W12+Y12)</f>
        <v>1</v>
      </c>
      <c r="AA12" s="250">
        <v>8</v>
      </c>
    </row>
    <row r="13" spans="1:27" ht="16.5" customHeight="1">
      <c r="A13" s="222"/>
      <c r="B13" s="223"/>
      <c r="C13" s="244"/>
      <c r="D13" s="224"/>
      <c r="E13" s="245"/>
      <c r="F13" s="241"/>
      <c r="G13" s="66"/>
      <c r="H13" s="247"/>
      <c r="I13" s="63"/>
      <c r="J13" s="241"/>
      <c r="K13" s="63"/>
      <c r="L13" s="241"/>
      <c r="M13" s="63">
        <v>4</v>
      </c>
      <c r="N13" s="241"/>
      <c r="O13" s="63"/>
      <c r="P13" s="241"/>
      <c r="Q13" s="63"/>
      <c r="R13" s="241"/>
      <c r="S13" s="63"/>
      <c r="T13" s="241"/>
      <c r="U13" s="63"/>
      <c r="V13" s="241"/>
      <c r="W13" s="63"/>
      <c r="X13" s="241"/>
      <c r="Y13" s="68"/>
      <c r="Z13" s="230"/>
      <c r="AA13" s="251"/>
    </row>
    <row r="14" spans="1:27" ht="12" customHeight="1">
      <c r="A14" s="222">
        <f>'В-42'!C14:C15</f>
        <v>3</v>
      </c>
      <c r="B14" s="223" t="str">
        <f>'В-42'!D14:D15</f>
        <v>МАЕР   АЛЕКСАНДР</v>
      </c>
      <c r="C14" s="244" t="str">
        <f>'В-42'!E14:E15</f>
        <v>Марьяновка</v>
      </c>
      <c r="D14" s="224" t="str">
        <f>'В-42'!F14:F15</f>
        <v>1-ю</v>
      </c>
      <c r="E14" s="245">
        <f>'В-42'!G14:G15</f>
        <v>2005</v>
      </c>
      <c r="F14" s="240" t="s">
        <v>204</v>
      </c>
      <c r="G14" s="66"/>
      <c r="H14" s="273"/>
      <c r="I14" s="63"/>
      <c r="J14" s="252"/>
      <c r="K14" s="63"/>
      <c r="L14" s="252">
        <v>4</v>
      </c>
      <c r="M14" s="63">
        <v>5</v>
      </c>
      <c r="N14" s="252">
        <v>1</v>
      </c>
      <c r="O14" s="63">
        <v>4</v>
      </c>
      <c r="P14" s="252"/>
      <c r="Q14" s="63"/>
      <c r="R14" s="252"/>
      <c r="S14" s="63"/>
      <c r="T14" s="252"/>
      <c r="U14" s="63"/>
      <c r="V14" s="252"/>
      <c r="W14" s="63"/>
      <c r="X14" s="252">
        <v>12</v>
      </c>
      <c r="Y14" s="68">
        <v>4</v>
      </c>
      <c r="Z14" s="203" t="s">
        <v>205</v>
      </c>
      <c r="AA14" s="250">
        <v>1</v>
      </c>
    </row>
    <row r="15" spans="1:27" ht="12" customHeight="1">
      <c r="A15" s="222"/>
      <c r="B15" s="223"/>
      <c r="C15" s="244"/>
      <c r="D15" s="224"/>
      <c r="E15" s="245"/>
      <c r="F15" s="241"/>
      <c r="G15" s="66"/>
      <c r="H15" s="247"/>
      <c r="I15" s="63"/>
      <c r="J15" s="241"/>
      <c r="K15" s="63"/>
      <c r="L15" s="241"/>
      <c r="M15" s="63">
        <v>8</v>
      </c>
      <c r="N15" s="241"/>
      <c r="O15" s="63">
        <v>8</v>
      </c>
      <c r="P15" s="241"/>
      <c r="Q15" s="63"/>
      <c r="R15" s="241"/>
      <c r="S15" s="63"/>
      <c r="T15" s="241"/>
      <c r="U15" s="63"/>
      <c r="V15" s="241"/>
      <c r="W15" s="63"/>
      <c r="X15" s="241"/>
      <c r="Y15" s="68">
        <v>8</v>
      </c>
      <c r="Z15" s="230"/>
      <c r="AA15" s="251"/>
    </row>
    <row r="16" spans="1:27" ht="12" customHeight="1">
      <c r="A16" s="222">
        <f>'В-42'!C16:C17</f>
        <v>4</v>
      </c>
      <c r="B16" s="223" t="str">
        <f>'В-42'!D16:D17</f>
        <v>САНКЕРЯН  КОРЮН</v>
      </c>
      <c r="C16" s="244" t="str">
        <f>'В-42'!E16:E17</f>
        <v>ДЮСШ  РСБИ</v>
      </c>
      <c r="D16" s="224" t="str">
        <f>'В-42'!F16:F17</f>
        <v>б/р</v>
      </c>
      <c r="E16" s="245">
        <f>'В-42'!G16:G17</f>
        <v>2006</v>
      </c>
      <c r="F16" s="240" t="s">
        <v>204</v>
      </c>
      <c r="G16" s="66"/>
      <c r="H16" s="246"/>
      <c r="I16" s="66"/>
      <c r="J16" s="240"/>
      <c r="K16" s="66"/>
      <c r="L16" s="240">
        <v>3</v>
      </c>
      <c r="M16" s="66">
        <v>0</v>
      </c>
      <c r="N16" s="240"/>
      <c r="O16" s="66"/>
      <c r="P16" s="240"/>
      <c r="Q16" s="66"/>
      <c r="R16" s="240"/>
      <c r="S16" s="66"/>
      <c r="T16" s="240"/>
      <c r="U16" s="66"/>
      <c r="V16" s="240">
        <v>1</v>
      </c>
      <c r="W16" s="66">
        <v>0</v>
      </c>
      <c r="X16" s="240"/>
      <c r="Y16" s="67"/>
      <c r="Z16" s="249">
        <f>SUM(G16+I16+K16+M16+O16+Q16+S16+U16+W16+Y16)</f>
        <v>0</v>
      </c>
      <c r="AA16" s="250">
        <v>5</v>
      </c>
    </row>
    <row r="17" spans="1:27" ht="12.75" customHeight="1">
      <c r="A17" s="222"/>
      <c r="B17" s="223"/>
      <c r="C17" s="244"/>
      <c r="D17" s="224"/>
      <c r="E17" s="245"/>
      <c r="F17" s="241"/>
      <c r="G17" s="66"/>
      <c r="H17" s="247"/>
      <c r="I17" s="63"/>
      <c r="J17" s="241"/>
      <c r="K17" s="63"/>
      <c r="L17" s="241"/>
      <c r="M17" s="63">
        <v>0</v>
      </c>
      <c r="N17" s="241"/>
      <c r="O17" s="63"/>
      <c r="P17" s="241"/>
      <c r="Q17" s="63"/>
      <c r="R17" s="241"/>
      <c r="S17" s="63"/>
      <c r="T17" s="241"/>
      <c r="U17" s="63"/>
      <c r="V17" s="241"/>
      <c r="W17" s="63">
        <v>0</v>
      </c>
      <c r="X17" s="241"/>
      <c r="Y17" s="68"/>
      <c r="Z17" s="230"/>
      <c r="AA17" s="251"/>
    </row>
    <row r="18" spans="1:27" ht="12" customHeight="1">
      <c r="A18" s="222">
        <f>'В-42'!C18:C19</f>
        <v>5</v>
      </c>
      <c r="B18" s="223" t="str">
        <f>'В-42'!D18:D19</f>
        <v>МУСИН  РУСТАМ</v>
      </c>
      <c r="C18" s="244" t="str">
        <f>'В-42'!E18:E19</f>
        <v>ДЮСШ-19</v>
      </c>
      <c r="D18" s="224" t="str">
        <f>'В-42'!F18:F19</f>
        <v>б/р</v>
      </c>
      <c r="E18" s="245">
        <f>'В-42'!G18:G19</f>
        <v>2006</v>
      </c>
      <c r="F18" s="240">
        <v>6</v>
      </c>
      <c r="G18" s="66">
        <v>5</v>
      </c>
      <c r="H18" s="246"/>
      <c r="I18" s="66"/>
      <c r="J18" s="240"/>
      <c r="K18" s="66"/>
      <c r="L18" s="240">
        <v>8</v>
      </c>
      <c r="M18" s="66">
        <v>5</v>
      </c>
      <c r="N18" s="240">
        <v>12</v>
      </c>
      <c r="O18" s="66">
        <v>0</v>
      </c>
      <c r="P18" s="240" t="s">
        <v>204</v>
      </c>
      <c r="Q18" s="66"/>
      <c r="R18" s="240"/>
      <c r="S18" s="66"/>
      <c r="T18" s="240"/>
      <c r="U18" s="66"/>
      <c r="V18" s="240">
        <v>9</v>
      </c>
      <c r="W18" s="66">
        <v>0</v>
      </c>
      <c r="X18" s="240"/>
      <c r="Y18" s="67"/>
      <c r="Z18" s="249">
        <f>SUM(G18+I18+K18+M18+O18+Q18+S18+U18+W18+Y18)</f>
        <v>10</v>
      </c>
      <c r="AA18" s="250">
        <v>5</v>
      </c>
    </row>
    <row r="19" spans="1:27" ht="12" customHeight="1">
      <c r="A19" s="222"/>
      <c r="B19" s="223"/>
      <c r="C19" s="244"/>
      <c r="D19" s="224"/>
      <c r="E19" s="245"/>
      <c r="F19" s="241"/>
      <c r="G19" s="66">
        <v>2</v>
      </c>
      <c r="H19" s="247"/>
      <c r="I19" s="63"/>
      <c r="J19" s="241"/>
      <c r="K19" s="63"/>
      <c r="L19" s="241"/>
      <c r="M19" s="63">
        <v>7</v>
      </c>
      <c r="N19" s="241"/>
      <c r="O19" s="63">
        <v>0</v>
      </c>
      <c r="P19" s="241"/>
      <c r="Q19" s="63"/>
      <c r="R19" s="241"/>
      <c r="S19" s="63"/>
      <c r="T19" s="241"/>
      <c r="U19" s="63"/>
      <c r="V19" s="241"/>
      <c r="W19" s="63">
        <v>0</v>
      </c>
      <c r="X19" s="241"/>
      <c r="Y19" s="68"/>
      <c r="Z19" s="249"/>
      <c r="AA19" s="253"/>
    </row>
    <row r="20" spans="1:27" ht="12" customHeight="1">
      <c r="A20" s="222">
        <f>'В-42'!C20:C21</f>
        <v>6</v>
      </c>
      <c r="B20" s="223" t="str">
        <f>'В-42'!D20:D21</f>
        <v>ФИНК  МИХАИЛ</v>
      </c>
      <c r="C20" s="244" t="str">
        <f>'В-42'!E20:E21</f>
        <v>СДЮСШОР</v>
      </c>
      <c r="D20" s="224" t="str">
        <f>'В-42'!F20:F21</f>
        <v>б/р</v>
      </c>
      <c r="E20" s="245">
        <f>'В-42'!G20:G21</f>
        <v>2005</v>
      </c>
      <c r="F20" s="240">
        <v>5</v>
      </c>
      <c r="G20" s="66">
        <v>0</v>
      </c>
      <c r="H20" s="246"/>
      <c r="I20" s="66"/>
      <c r="J20" s="240"/>
      <c r="K20" s="66"/>
      <c r="L20" s="240"/>
      <c r="M20" s="66"/>
      <c r="N20" s="240"/>
      <c r="O20" s="66"/>
      <c r="P20" s="240"/>
      <c r="Q20" s="66"/>
      <c r="R20" s="240"/>
      <c r="S20" s="66"/>
      <c r="T20" s="240"/>
      <c r="U20" s="66"/>
      <c r="V20" s="240"/>
      <c r="W20" s="66"/>
      <c r="X20" s="240"/>
      <c r="Y20" s="67"/>
      <c r="Z20" s="203">
        <f>SUM(G20+I20+K20+M20+O20+Q20+S20+U20+W20+Y20)</f>
        <v>0</v>
      </c>
      <c r="AA20" s="250">
        <v>12</v>
      </c>
    </row>
    <row r="21" spans="1:27" ht="12.75" customHeight="1">
      <c r="A21" s="222"/>
      <c r="B21" s="223"/>
      <c r="C21" s="244"/>
      <c r="D21" s="224"/>
      <c r="E21" s="245"/>
      <c r="F21" s="241"/>
      <c r="G21" s="66">
        <v>0</v>
      </c>
      <c r="H21" s="247"/>
      <c r="I21" s="63"/>
      <c r="J21" s="241"/>
      <c r="K21" s="63"/>
      <c r="L21" s="241"/>
      <c r="M21" s="63"/>
      <c r="N21" s="241"/>
      <c r="O21" s="63"/>
      <c r="P21" s="241"/>
      <c r="Q21" s="63"/>
      <c r="R21" s="241"/>
      <c r="S21" s="63"/>
      <c r="T21" s="241"/>
      <c r="U21" s="63"/>
      <c r="V21" s="241"/>
      <c r="W21" s="63"/>
      <c r="X21" s="241"/>
      <c r="Y21" s="68"/>
      <c r="Z21" s="230"/>
      <c r="AA21" s="251"/>
    </row>
    <row r="22" spans="1:27" ht="12" customHeight="1">
      <c r="A22" s="222">
        <f>'В-42'!C22:C23</f>
        <v>7</v>
      </c>
      <c r="B22" s="223" t="str">
        <f>'В-42'!D22:D23</f>
        <v>КОСНЫРЕВ  ЕГОР</v>
      </c>
      <c r="C22" s="244" t="str">
        <f>'В-42'!E22:E23</f>
        <v>ДЮСШ  РСБИ</v>
      </c>
      <c r="D22" s="224" t="str">
        <f>'В-42'!F22:F23</f>
        <v>б/р</v>
      </c>
      <c r="E22" s="245">
        <f>'В-42'!G22:G23</f>
        <v>2005</v>
      </c>
      <c r="F22" s="240">
        <v>8</v>
      </c>
      <c r="G22" s="66">
        <v>0</v>
      </c>
      <c r="H22" s="246"/>
      <c r="I22" s="66"/>
      <c r="J22" s="240"/>
      <c r="K22" s="66"/>
      <c r="L22" s="240"/>
      <c r="M22" s="66"/>
      <c r="N22" s="240"/>
      <c r="O22" s="66"/>
      <c r="P22" s="240"/>
      <c r="Q22" s="66"/>
      <c r="R22" s="240"/>
      <c r="S22" s="66"/>
      <c r="T22" s="240"/>
      <c r="U22" s="66"/>
      <c r="V22" s="240"/>
      <c r="W22" s="66"/>
      <c r="X22" s="240"/>
      <c r="Y22" s="67"/>
      <c r="Z22" s="249">
        <f>SUM(G22+I22+K22+M22+O22+Q22+S22+U22+W22+Y22)</f>
        <v>0</v>
      </c>
      <c r="AA22" s="253">
        <v>11</v>
      </c>
    </row>
    <row r="23" spans="1:27" ht="12" customHeight="1">
      <c r="A23" s="222"/>
      <c r="B23" s="223"/>
      <c r="C23" s="244"/>
      <c r="D23" s="224"/>
      <c r="E23" s="245"/>
      <c r="F23" s="241"/>
      <c r="G23" s="66">
        <v>0</v>
      </c>
      <c r="H23" s="247"/>
      <c r="I23" s="63"/>
      <c r="J23" s="241"/>
      <c r="K23" s="63"/>
      <c r="L23" s="241"/>
      <c r="M23" s="63"/>
      <c r="N23" s="241"/>
      <c r="O23" s="63"/>
      <c r="P23" s="241"/>
      <c r="Q23" s="63"/>
      <c r="R23" s="241"/>
      <c r="S23" s="63"/>
      <c r="T23" s="241"/>
      <c r="U23" s="63"/>
      <c r="V23" s="241"/>
      <c r="W23" s="63"/>
      <c r="X23" s="241"/>
      <c r="Y23" s="68"/>
      <c r="Z23" s="249"/>
      <c r="AA23" s="253"/>
    </row>
    <row r="24" spans="1:27" ht="12" customHeight="1">
      <c r="A24" s="222">
        <f>'В-42'!C24:C25</f>
        <v>8</v>
      </c>
      <c r="B24" s="223" t="str">
        <f>'В-42'!D24:D25</f>
        <v>ТУЛЕШЕВ  АНСАР</v>
      </c>
      <c r="C24" s="244" t="str">
        <f>'В-42'!E24:E25</f>
        <v>ДЮСШ-19</v>
      </c>
      <c r="D24" s="224" t="str">
        <f>'В-42'!F24:F25</f>
        <v>б/р</v>
      </c>
      <c r="E24" s="245">
        <f>'В-42'!G24:G25</f>
        <v>2006</v>
      </c>
      <c r="F24" s="240">
        <v>7</v>
      </c>
      <c r="G24" s="66">
        <v>5</v>
      </c>
      <c r="H24" s="246"/>
      <c r="I24" s="66"/>
      <c r="J24" s="240"/>
      <c r="K24" s="66"/>
      <c r="L24" s="240">
        <v>5</v>
      </c>
      <c r="M24" s="66">
        <v>0</v>
      </c>
      <c r="N24" s="240"/>
      <c r="O24" s="66"/>
      <c r="P24" s="240"/>
      <c r="Q24" s="66"/>
      <c r="R24" s="240"/>
      <c r="S24" s="66"/>
      <c r="T24" s="240"/>
      <c r="U24" s="66"/>
      <c r="V24" s="240"/>
      <c r="W24" s="66"/>
      <c r="X24" s="240"/>
      <c r="Y24" s="67"/>
      <c r="Z24" s="203">
        <f>SUM(G24+I24+K24+M24+O24+Q24+S24+U24+W24+Y24)</f>
        <v>5</v>
      </c>
      <c r="AA24" s="250">
        <v>7</v>
      </c>
    </row>
    <row r="25" spans="1:27" ht="12.75" customHeight="1">
      <c r="A25" s="222"/>
      <c r="B25" s="223"/>
      <c r="C25" s="244"/>
      <c r="D25" s="224"/>
      <c r="E25" s="245"/>
      <c r="F25" s="241"/>
      <c r="G25" s="66">
        <v>4</v>
      </c>
      <c r="H25" s="247"/>
      <c r="I25" s="63"/>
      <c r="J25" s="241"/>
      <c r="K25" s="63"/>
      <c r="L25" s="241"/>
      <c r="M25" s="63">
        <v>0</v>
      </c>
      <c r="N25" s="241"/>
      <c r="O25" s="63"/>
      <c r="P25" s="241"/>
      <c r="Q25" s="63"/>
      <c r="R25" s="241"/>
      <c r="S25" s="63"/>
      <c r="T25" s="241"/>
      <c r="U25" s="63"/>
      <c r="V25" s="241"/>
      <c r="W25" s="63"/>
      <c r="X25" s="241"/>
      <c r="Y25" s="68"/>
      <c r="Z25" s="230"/>
      <c r="AA25" s="251"/>
    </row>
    <row r="26" spans="1:27" ht="12" customHeight="1">
      <c r="A26" s="222">
        <f>'В-42'!C26:C27</f>
        <v>9</v>
      </c>
      <c r="B26" s="223" t="str">
        <f>'В-42'!D26:D27</f>
        <v>ТУРГАМБЕКОВ  ТИМУР</v>
      </c>
      <c r="C26" s="244" t="str">
        <f>'В-42'!E26:E27</f>
        <v>ДЮСШ-19</v>
      </c>
      <c r="D26" s="224" t="str">
        <f>'В-42'!F26:F27</f>
        <v>1-ю</v>
      </c>
      <c r="E26" s="245">
        <f>'В-42'!G26:G27</f>
        <v>2003</v>
      </c>
      <c r="F26" s="240">
        <v>10</v>
      </c>
      <c r="G26" s="66">
        <v>5</v>
      </c>
      <c r="H26" s="246"/>
      <c r="I26" s="66"/>
      <c r="J26" s="240"/>
      <c r="K26" s="66"/>
      <c r="L26" s="240">
        <v>12</v>
      </c>
      <c r="M26" s="66">
        <v>1</v>
      </c>
      <c r="N26" s="240"/>
      <c r="O26" s="66"/>
      <c r="P26" s="240">
        <v>11</v>
      </c>
      <c r="Q26" s="66">
        <v>5</v>
      </c>
      <c r="R26" s="240"/>
      <c r="S26" s="66"/>
      <c r="T26" s="240"/>
      <c r="U26" s="66"/>
      <c r="V26" s="240">
        <v>5</v>
      </c>
      <c r="W26" s="66">
        <v>5</v>
      </c>
      <c r="X26" s="240"/>
      <c r="Y26" s="67"/>
      <c r="Z26" s="249">
        <f>SUM(G26+I26+K26+M26+O26+Q26+S26+U26+W26+Y26)</f>
        <v>16</v>
      </c>
      <c r="AA26" s="253">
        <v>3</v>
      </c>
    </row>
    <row r="27" spans="1:27" ht="16.5" customHeight="1">
      <c r="A27" s="222"/>
      <c r="B27" s="223"/>
      <c r="C27" s="244"/>
      <c r="D27" s="224"/>
      <c r="E27" s="245"/>
      <c r="F27" s="241"/>
      <c r="G27" s="66">
        <v>0</v>
      </c>
      <c r="H27" s="247"/>
      <c r="I27" s="63"/>
      <c r="J27" s="241"/>
      <c r="K27" s="63"/>
      <c r="L27" s="241"/>
      <c r="M27" s="63">
        <v>4</v>
      </c>
      <c r="N27" s="241"/>
      <c r="O27" s="63"/>
      <c r="P27" s="241"/>
      <c r="Q27" s="63">
        <v>2</v>
      </c>
      <c r="R27" s="241"/>
      <c r="S27" s="63"/>
      <c r="T27" s="241"/>
      <c r="U27" s="63"/>
      <c r="V27" s="241"/>
      <c r="W27" s="63">
        <v>4</v>
      </c>
      <c r="X27" s="241"/>
      <c r="Y27" s="68"/>
      <c r="Z27" s="249"/>
      <c r="AA27" s="253"/>
    </row>
    <row r="28" spans="1:27" ht="12" customHeight="1">
      <c r="A28" s="222">
        <f>'В-42'!C28:C29</f>
        <v>10</v>
      </c>
      <c r="B28" s="223" t="str">
        <f>'В-42'!D28:D29</f>
        <v>ЯЦЕНКО  ВЛАДИМИР</v>
      </c>
      <c r="C28" s="244" t="str">
        <f>'В-42'!E28:E29</f>
        <v>СДЮСШОР</v>
      </c>
      <c r="D28" s="224" t="str">
        <f>'В-42'!F28:F29</f>
        <v>2-ю</v>
      </c>
      <c r="E28" s="245">
        <f>'В-42'!G28:G29</f>
        <v>2004</v>
      </c>
      <c r="F28" s="240">
        <v>9</v>
      </c>
      <c r="G28" s="66">
        <v>0</v>
      </c>
      <c r="H28" s="246"/>
      <c r="I28" s="66"/>
      <c r="J28" s="240"/>
      <c r="K28" s="66"/>
      <c r="L28" s="240"/>
      <c r="M28" s="66"/>
      <c r="N28" s="240"/>
      <c r="O28" s="66"/>
      <c r="P28" s="240"/>
      <c r="Q28" s="66"/>
      <c r="R28" s="240"/>
      <c r="S28" s="66"/>
      <c r="T28" s="240"/>
      <c r="U28" s="66"/>
      <c r="V28" s="240"/>
      <c r="W28" s="66"/>
      <c r="X28" s="240"/>
      <c r="Y28" s="67"/>
      <c r="Z28" s="203">
        <f>SUM(G28+I28+K28+M28+O28+Q28+S28+U28+W28+Y28)</f>
        <v>0</v>
      </c>
      <c r="AA28" s="250">
        <v>9</v>
      </c>
    </row>
    <row r="29" spans="1:27" ht="12.75" customHeight="1">
      <c r="A29" s="222"/>
      <c r="B29" s="223"/>
      <c r="C29" s="244"/>
      <c r="D29" s="224"/>
      <c r="E29" s="245"/>
      <c r="F29" s="241"/>
      <c r="G29" s="66">
        <v>0</v>
      </c>
      <c r="H29" s="247"/>
      <c r="I29" s="63"/>
      <c r="J29" s="241"/>
      <c r="K29" s="63"/>
      <c r="L29" s="241"/>
      <c r="M29" s="63"/>
      <c r="N29" s="241"/>
      <c r="O29" s="63"/>
      <c r="P29" s="241"/>
      <c r="Q29" s="63"/>
      <c r="R29" s="241"/>
      <c r="S29" s="63"/>
      <c r="T29" s="241"/>
      <c r="U29" s="63"/>
      <c r="V29" s="241"/>
      <c r="W29" s="63"/>
      <c r="X29" s="241"/>
      <c r="Y29" s="68"/>
      <c r="Z29" s="230"/>
      <c r="AA29" s="251"/>
    </row>
    <row r="30" spans="1:27" ht="12" customHeight="1">
      <c r="A30" s="222">
        <f>'В-42'!C30:C31</f>
        <v>11</v>
      </c>
      <c r="B30" s="223" t="str">
        <f>'В-42'!D30:D31</f>
        <v>ДЕНИСЕВИЧ  СЕРГЕЙ</v>
      </c>
      <c r="C30" s="244" t="str">
        <f>'В-42'!E30:E31</f>
        <v>ДЮСШ РСБИ</v>
      </c>
      <c r="D30" s="224" t="str">
        <f>'В-42'!F30:F31</f>
        <v>2-ю</v>
      </c>
      <c r="E30" s="245">
        <f>'В-42'!G30:G31</f>
        <v>2004</v>
      </c>
      <c r="F30" s="240">
        <v>12</v>
      </c>
      <c r="G30" s="66">
        <v>0</v>
      </c>
      <c r="H30" s="246"/>
      <c r="I30" s="66"/>
      <c r="J30" s="240"/>
      <c r="K30" s="66"/>
      <c r="L30" s="240"/>
      <c r="M30" s="66"/>
      <c r="N30" s="240"/>
      <c r="O30" s="66"/>
      <c r="P30" s="240">
        <v>9</v>
      </c>
      <c r="Q30" s="66">
        <v>0</v>
      </c>
      <c r="R30" s="240"/>
      <c r="S30" s="66"/>
      <c r="T30" s="240"/>
      <c r="U30" s="66"/>
      <c r="V30" s="240"/>
      <c r="W30" s="66"/>
      <c r="X30" s="240"/>
      <c r="Y30" s="67"/>
      <c r="Z30" s="249">
        <f>SUM(G30+I30+K30+M30+O30+Q30+S30+U30+W30+Y30)</f>
        <v>0</v>
      </c>
      <c r="AA30" s="253">
        <v>10</v>
      </c>
    </row>
    <row r="31" spans="1:27" ht="12" customHeight="1">
      <c r="A31" s="222"/>
      <c r="B31" s="223"/>
      <c r="C31" s="244"/>
      <c r="D31" s="224"/>
      <c r="E31" s="245"/>
      <c r="F31" s="241"/>
      <c r="G31" s="66">
        <v>0</v>
      </c>
      <c r="H31" s="247"/>
      <c r="I31" s="63"/>
      <c r="J31" s="241"/>
      <c r="K31" s="63"/>
      <c r="L31" s="241"/>
      <c r="M31" s="63"/>
      <c r="N31" s="241"/>
      <c r="O31" s="63"/>
      <c r="P31" s="241"/>
      <c r="Q31" s="63">
        <v>0</v>
      </c>
      <c r="R31" s="241"/>
      <c r="S31" s="63"/>
      <c r="T31" s="241"/>
      <c r="U31" s="63"/>
      <c r="V31" s="241"/>
      <c r="W31" s="63"/>
      <c r="X31" s="241"/>
      <c r="Y31" s="68"/>
      <c r="Z31" s="249"/>
      <c r="AA31" s="253"/>
    </row>
    <row r="32" spans="1:27" ht="12" customHeight="1">
      <c r="A32" s="222">
        <f>'В-42'!C32:C33</f>
        <v>12</v>
      </c>
      <c r="B32" s="223" t="str">
        <f>'В-42'!D32:D33</f>
        <v>АШИРБАЕВ  ТИМУРЛАН</v>
      </c>
      <c r="C32" s="244" t="str">
        <f>'В-42'!E32:E33</f>
        <v>ДЮСШ им. Крикухи Ю.А.</v>
      </c>
      <c r="D32" s="224" t="str">
        <f>'В-42'!F32:F33</f>
        <v>2-ю</v>
      </c>
      <c r="E32" s="245">
        <f>'В-42'!G32:G33</f>
        <v>2004</v>
      </c>
      <c r="F32" s="252">
        <v>11</v>
      </c>
      <c r="G32" s="66">
        <v>4</v>
      </c>
      <c r="H32" s="246"/>
      <c r="I32" s="66"/>
      <c r="J32" s="240"/>
      <c r="K32" s="66"/>
      <c r="L32" s="240">
        <v>9</v>
      </c>
      <c r="M32" s="66">
        <v>4</v>
      </c>
      <c r="N32" s="240">
        <v>5</v>
      </c>
      <c r="O32" s="66">
        <v>4</v>
      </c>
      <c r="P32" s="240"/>
      <c r="Q32" s="66"/>
      <c r="R32" s="240"/>
      <c r="S32" s="66"/>
      <c r="T32" s="240"/>
      <c r="U32" s="66"/>
      <c r="V32" s="240"/>
      <c r="W32" s="66"/>
      <c r="X32" s="240">
        <v>3</v>
      </c>
      <c r="Y32" s="67">
        <v>0</v>
      </c>
      <c r="Z32" s="203" t="s">
        <v>205</v>
      </c>
      <c r="AA32" s="250">
        <v>2</v>
      </c>
    </row>
    <row r="33" spans="1:27" ht="12.75" customHeight="1">
      <c r="A33" s="222"/>
      <c r="B33" s="223"/>
      <c r="C33" s="244"/>
      <c r="D33" s="224"/>
      <c r="E33" s="245"/>
      <c r="F33" s="241"/>
      <c r="G33" s="66">
        <v>8</v>
      </c>
      <c r="H33" s="247"/>
      <c r="I33" s="63"/>
      <c r="J33" s="241"/>
      <c r="K33" s="63"/>
      <c r="L33" s="241"/>
      <c r="M33" s="63">
        <v>12</v>
      </c>
      <c r="N33" s="241"/>
      <c r="O33" s="63">
        <v>8</v>
      </c>
      <c r="P33" s="241"/>
      <c r="Q33" s="63"/>
      <c r="R33" s="241"/>
      <c r="S33" s="63"/>
      <c r="T33" s="241"/>
      <c r="U33" s="63"/>
      <c r="V33" s="241"/>
      <c r="W33" s="63"/>
      <c r="X33" s="241"/>
      <c r="Y33" s="68">
        <v>0</v>
      </c>
      <c r="Z33" s="230"/>
      <c r="AA33" s="251"/>
    </row>
    <row r="34" spans="1:27" ht="12" customHeight="1" hidden="1">
      <c r="A34" s="222">
        <f>'В-42'!C34:C35</f>
        <v>0</v>
      </c>
      <c r="B34" s="223">
        <f>'В-42'!D34:D35</f>
        <v>0</v>
      </c>
      <c r="C34" s="244">
        <f>'В-42'!E34:E35</f>
        <v>0</v>
      </c>
      <c r="D34" s="224">
        <f>'В-42'!F34:F35</f>
        <v>0</v>
      </c>
      <c r="E34" s="245">
        <f>'В-42'!G34:G35</f>
        <v>0</v>
      </c>
      <c r="F34" s="240"/>
      <c r="G34" s="66"/>
      <c r="H34" s="273"/>
      <c r="I34" s="63"/>
      <c r="J34" s="252"/>
      <c r="K34" s="63"/>
      <c r="L34" s="252"/>
      <c r="M34" s="63"/>
      <c r="N34" s="252"/>
      <c r="O34" s="63"/>
      <c r="P34" s="252"/>
      <c r="Q34" s="63"/>
      <c r="R34" s="252"/>
      <c r="S34" s="63"/>
      <c r="T34" s="252"/>
      <c r="U34" s="63"/>
      <c r="V34" s="252"/>
      <c r="W34" s="63"/>
      <c r="X34" s="252"/>
      <c r="Y34" s="68"/>
      <c r="Z34" s="249">
        <f>SUM(G34+I34+K34+M34+O34+Q34+S34+U34+W34+Y34)</f>
        <v>0</v>
      </c>
      <c r="AA34" s="253"/>
    </row>
    <row r="35" spans="1:27" ht="12" customHeight="1" hidden="1">
      <c r="A35" s="222"/>
      <c r="B35" s="223"/>
      <c r="C35" s="244"/>
      <c r="D35" s="224"/>
      <c r="E35" s="245"/>
      <c r="F35" s="241"/>
      <c r="G35" s="66"/>
      <c r="H35" s="247"/>
      <c r="I35" s="63"/>
      <c r="J35" s="241"/>
      <c r="K35" s="63"/>
      <c r="L35" s="241"/>
      <c r="M35" s="63"/>
      <c r="N35" s="241"/>
      <c r="O35" s="63"/>
      <c r="P35" s="241"/>
      <c r="Q35" s="63"/>
      <c r="R35" s="241"/>
      <c r="S35" s="63"/>
      <c r="T35" s="241"/>
      <c r="U35" s="63"/>
      <c r="V35" s="241"/>
      <c r="W35" s="63"/>
      <c r="X35" s="241"/>
      <c r="Y35" s="68"/>
      <c r="Z35" s="249"/>
      <c r="AA35" s="251"/>
    </row>
    <row r="36" spans="1:27" ht="12" customHeight="1" hidden="1">
      <c r="A36" s="222">
        <f>'В-42'!C36:C37</f>
        <v>0</v>
      </c>
      <c r="B36" s="223">
        <f>'В-42'!D36:D37</f>
        <v>0</v>
      </c>
      <c r="C36" s="244">
        <f>'В-42'!E36:E37</f>
        <v>0</v>
      </c>
      <c r="D36" s="224">
        <f>'В-42'!F36:F37</f>
        <v>0</v>
      </c>
      <c r="E36" s="245">
        <f>'В-42'!G36:G37</f>
        <v>0</v>
      </c>
      <c r="F36" s="240"/>
      <c r="G36" s="66"/>
      <c r="H36" s="246"/>
      <c r="I36" s="66"/>
      <c r="J36" s="240"/>
      <c r="K36" s="66"/>
      <c r="L36" s="240"/>
      <c r="M36" s="66"/>
      <c r="N36" s="240"/>
      <c r="O36" s="66"/>
      <c r="P36" s="240"/>
      <c r="Q36" s="66"/>
      <c r="R36" s="240"/>
      <c r="S36" s="66"/>
      <c r="T36" s="240"/>
      <c r="U36" s="66"/>
      <c r="V36" s="240"/>
      <c r="W36" s="66"/>
      <c r="X36" s="240"/>
      <c r="Y36" s="67"/>
      <c r="Z36" s="203">
        <f>SUM(G36+I36+K36+M36+O36+Q36+S36+U36+W36+Y36)</f>
        <v>0</v>
      </c>
      <c r="AA36" s="242"/>
    </row>
    <row r="37" spans="1:27" ht="12.75" customHeight="1" hidden="1">
      <c r="A37" s="222"/>
      <c r="B37" s="223"/>
      <c r="C37" s="244"/>
      <c r="D37" s="224"/>
      <c r="E37" s="245"/>
      <c r="F37" s="241"/>
      <c r="G37" s="66"/>
      <c r="H37" s="247"/>
      <c r="I37" s="63"/>
      <c r="J37" s="241"/>
      <c r="K37" s="63"/>
      <c r="L37" s="241"/>
      <c r="M37" s="63"/>
      <c r="N37" s="241"/>
      <c r="O37" s="63"/>
      <c r="P37" s="241"/>
      <c r="Q37" s="63"/>
      <c r="R37" s="241"/>
      <c r="S37" s="63"/>
      <c r="T37" s="241"/>
      <c r="U37" s="63"/>
      <c r="V37" s="241"/>
      <c r="W37" s="63"/>
      <c r="X37" s="241"/>
      <c r="Y37" s="68"/>
      <c r="Z37" s="230"/>
      <c r="AA37" s="242"/>
    </row>
    <row r="38" spans="1:27" ht="12" customHeight="1" hidden="1">
      <c r="A38" s="222">
        <f>'В-42'!C38:C39</f>
        <v>0</v>
      </c>
      <c r="B38" s="223">
        <f>'В-42'!D38:D39</f>
        <v>0</v>
      </c>
      <c r="C38" s="244">
        <f>'В-42'!E38:E39</f>
        <v>0</v>
      </c>
      <c r="D38" s="224">
        <f>'В-42'!F38:F39</f>
        <v>0</v>
      </c>
      <c r="E38" s="245">
        <f>'В-42'!G38:G39</f>
        <v>0</v>
      </c>
      <c r="F38" s="240"/>
      <c r="G38" s="66"/>
      <c r="H38" s="246"/>
      <c r="I38" s="66"/>
      <c r="J38" s="240"/>
      <c r="K38" s="66"/>
      <c r="L38" s="240"/>
      <c r="M38" s="66"/>
      <c r="N38" s="240"/>
      <c r="O38" s="66"/>
      <c r="P38" s="240"/>
      <c r="Q38" s="66"/>
      <c r="R38" s="240"/>
      <c r="S38" s="66"/>
      <c r="T38" s="240"/>
      <c r="U38" s="66"/>
      <c r="V38" s="240"/>
      <c r="W38" s="66"/>
      <c r="X38" s="240"/>
      <c r="Y38" s="67"/>
      <c r="Z38" s="203">
        <f>SUM(G38+I38+K38+M38+O38+Q38+S38+U38+W38+Y38)</f>
        <v>0</v>
      </c>
      <c r="AA38" s="250"/>
    </row>
    <row r="39" spans="1:27" ht="12" customHeight="1" hidden="1">
      <c r="A39" s="222"/>
      <c r="B39" s="223"/>
      <c r="C39" s="244"/>
      <c r="D39" s="224"/>
      <c r="E39" s="245"/>
      <c r="F39" s="241"/>
      <c r="G39" s="66"/>
      <c r="H39" s="247"/>
      <c r="I39" s="63"/>
      <c r="J39" s="241"/>
      <c r="K39" s="63"/>
      <c r="L39" s="241"/>
      <c r="M39" s="63"/>
      <c r="N39" s="241"/>
      <c r="O39" s="63"/>
      <c r="P39" s="241"/>
      <c r="Q39" s="63"/>
      <c r="R39" s="241"/>
      <c r="S39" s="63"/>
      <c r="T39" s="241"/>
      <c r="U39" s="63"/>
      <c r="V39" s="241"/>
      <c r="W39" s="63"/>
      <c r="X39" s="241"/>
      <c r="Y39" s="68"/>
      <c r="Z39" s="230"/>
      <c r="AA39" s="251"/>
    </row>
    <row r="40" spans="1:27" ht="12" customHeight="1" hidden="1">
      <c r="A40" s="222">
        <f>'В-42'!C40:C41</f>
        <v>0</v>
      </c>
      <c r="B40" s="223">
        <f>'В-42'!D40:D41</f>
        <v>0</v>
      </c>
      <c r="C40" s="244">
        <f>'В-42'!E40:E41</f>
        <v>0</v>
      </c>
      <c r="D40" s="224">
        <f>'В-42'!F40:F41</f>
        <v>0</v>
      </c>
      <c r="E40" s="245">
        <f>'В-42'!G40:G41</f>
        <v>0</v>
      </c>
      <c r="F40" s="240"/>
      <c r="G40" s="66"/>
      <c r="H40" s="246"/>
      <c r="I40" s="66"/>
      <c r="J40" s="240"/>
      <c r="K40" s="66"/>
      <c r="L40" s="240"/>
      <c r="M40" s="66"/>
      <c r="N40" s="240"/>
      <c r="O40" s="66"/>
      <c r="P40" s="240"/>
      <c r="Q40" s="66"/>
      <c r="R40" s="240"/>
      <c r="S40" s="66"/>
      <c r="T40" s="240"/>
      <c r="U40" s="66"/>
      <c r="V40" s="240"/>
      <c r="W40" s="66"/>
      <c r="X40" s="240"/>
      <c r="Y40" s="67"/>
      <c r="Z40" s="203">
        <f>SUM(G40+I40+K40+M40+O40+Q40+S40+U40+W40+Y40)</f>
        <v>0</v>
      </c>
      <c r="AA40" s="242"/>
    </row>
    <row r="41" spans="1:27" ht="12.75" customHeight="1" hidden="1">
      <c r="A41" s="222"/>
      <c r="B41" s="223"/>
      <c r="C41" s="244"/>
      <c r="D41" s="224"/>
      <c r="E41" s="245"/>
      <c r="F41" s="241"/>
      <c r="G41" s="66"/>
      <c r="H41" s="247"/>
      <c r="I41" s="63"/>
      <c r="J41" s="241"/>
      <c r="K41" s="63"/>
      <c r="L41" s="241"/>
      <c r="M41" s="63"/>
      <c r="N41" s="241"/>
      <c r="O41" s="63"/>
      <c r="P41" s="241"/>
      <c r="Q41" s="63"/>
      <c r="R41" s="241"/>
      <c r="S41" s="63"/>
      <c r="T41" s="241"/>
      <c r="U41" s="63"/>
      <c r="V41" s="241"/>
      <c r="W41" s="63"/>
      <c r="X41" s="241"/>
      <c r="Y41" s="68"/>
      <c r="Z41" s="230"/>
      <c r="AA41" s="242"/>
    </row>
    <row r="42" spans="1:27" ht="12" customHeight="1" hidden="1">
      <c r="A42" s="222">
        <f>'В-42'!C42:C43</f>
        <v>0</v>
      </c>
      <c r="B42" s="223">
        <f>'В-42'!D42:D43</f>
        <v>0</v>
      </c>
      <c r="C42" s="244">
        <f>'В-42'!E42:E43</f>
        <v>0</v>
      </c>
      <c r="D42" s="224">
        <f>'В-42'!F42:F43</f>
        <v>0</v>
      </c>
      <c r="E42" s="245">
        <f>'В-42'!G42:G43</f>
        <v>0</v>
      </c>
      <c r="F42" s="240"/>
      <c r="G42" s="66"/>
      <c r="H42" s="246"/>
      <c r="I42" s="66"/>
      <c r="J42" s="240"/>
      <c r="K42" s="66"/>
      <c r="L42" s="240"/>
      <c r="M42" s="66"/>
      <c r="N42" s="240"/>
      <c r="O42" s="66"/>
      <c r="P42" s="240"/>
      <c r="Q42" s="66"/>
      <c r="R42" s="240"/>
      <c r="S42" s="66"/>
      <c r="T42" s="240"/>
      <c r="U42" s="66"/>
      <c r="V42" s="240"/>
      <c r="W42" s="66"/>
      <c r="X42" s="240"/>
      <c r="Y42" s="67"/>
      <c r="Z42" s="249">
        <f>SUM(G42+I42+K42+M42+O42+Q42+S42+U42+W42+Y42)</f>
        <v>0</v>
      </c>
      <c r="AA42" s="250"/>
    </row>
    <row r="43" spans="1:27" ht="12" customHeight="1" hidden="1">
      <c r="A43" s="222"/>
      <c r="B43" s="223"/>
      <c r="C43" s="244"/>
      <c r="D43" s="224"/>
      <c r="E43" s="245"/>
      <c r="F43" s="241"/>
      <c r="G43" s="66"/>
      <c r="H43" s="247"/>
      <c r="I43" s="63"/>
      <c r="J43" s="241"/>
      <c r="K43" s="63"/>
      <c r="L43" s="241"/>
      <c r="M43" s="63"/>
      <c r="N43" s="241"/>
      <c r="O43" s="63"/>
      <c r="P43" s="241"/>
      <c r="Q43" s="63"/>
      <c r="R43" s="241"/>
      <c r="S43" s="63"/>
      <c r="T43" s="241"/>
      <c r="U43" s="63"/>
      <c r="V43" s="241"/>
      <c r="W43" s="63"/>
      <c r="X43" s="241"/>
      <c r="Y43" s="68"/>
      <c r="Z43" s="249"/>
      <c r="AA43" s="251"/>
    </row>
    <row r="44" spans="1:27" ht="12" customHeight="1" hidden="1">
      <c r="A44" s="222">
        <f>'В-42'!C44:C45</f>
        <v>0</v>
      </c>
      <c r="B44" s="223">
        <f>'В-42'!D44:D45</f>
        <v>0</v>
      </c>
      <c r="C44" s="244">
        <f>'В-42'!E44:E45</f>
        <v>0</v>
      </c>
      <c r="D44" s="224">
        <f>'В-42'!F44:F45</f>
        <v>0</v>
      </c>
      <c r="E44" s="245">
        <f>'В-42'!G44:G45</f>
        <v>0</v>
      </c>
      <c r="F44" s="240"/>
      <c r="G44" s="66"/>
      <c r="H44" s="246"/>
      <c r="I44" s="66"/>
      <c r="J44" s="240"/>
      <c r="K44" s="66"/>
      <c r="L44" s="240"/>
      <c r="M44" s="66"/>
      <c r="N44" s="240"/>
      <c r="O44" s="66"/>
      <c r="P44" s="240"/>
      <c r="Q44" s="66"/>
      <c r="R44" s="240"/>
      <c r="S44" s="66"/>
      <c r="T44" s="240"/>
      <c r="U44" s="66"/>
      <c r="V44" s="240"/>
      <c r="W44" s="66"/>
      <c r="X44" s="240"/>
      <c r="Y44" s="67"/>
      <c r="Z44" s="203">
        <f>SUM(G44+I44+K44+M44+O44+Q44+S44+U44+W44+Y44)</f>
        <v>0</v>
      </c>
      <c r="AA44" s="242"/>
    </row>
    <row r="45" spans="1:27" ht="12" customHeight="1" hidden="1">
      <c r="A45" s="222"/>
      <c r="B45" s="223"/>
      <c r="C45" s="244"/>
      <c r="D45" s="224"/>
      <c r="E45" s="245"/>
      <c r="F45" s="241"/>
      <c r="G45" s="66"/>
      <c r="H45" s="247"/>
      <c r="I45" s="63"/>
      <c r="J45" s="241"/>
      <c r="K45" s="63"/>
      <c r="L45" s="241"/>
      <c r="M45" s="63"/>
      <c r="N45" s="241"/>
      <c r="O45" s="63"/>
      <c r="P45" s="241"/>
      <c r="Q45" s="63"/>
      <c r="R45" s="241"/>
      <c r="S45" s="63"/>
      <c r="T45" s="241"/>
      <c r="U45" s="63"/>
      <c r="V45" s="241"/>
      <c r="W45" s="63"/>
      <c r="X45" s="241"/>
      <c r="Y45" s="68"/>
      <c r="Z45" s="230"/>
      <c r="AA45" s="242"/>
    </row>
    <row r="46" spans="1:27" ht="12" customHeight="1" hidden="1">
      <c r="A46" s="222">
        <f>'В-42'!C46:C47</f>
        <v>0</v>
      </c>
      <c r="B46" s="223">
        <f>'В-42'!D46:D47</f>
        <v>0</v>
      </c>
      <c r="C46" s="244">
        <f>'В-42'!E46:E47</f>
        <v>0</v>
      </c>
      <c r="D46" s="224">
        <f>'В-42'!F46:F47</f>
        <v>0</v>
      </c>
      <c r="E46" s="245">
        <f>'В-42'!G46:G47</f>
        <v>0</v>
      </c>
      <c r="F46" s="240"/>
      <c r="G46" s="66"/>
      <c r="H46" s="246"/>
      <c r="I46" s="66"/>
      <c r="J46" s="240"/>
      <c r="K46" s="66"/>
      <c r="L46" s="240"/>
      <c r="M46" s="66"/>
      <c r="N46" s="240"/>
      <c r="O46" s="66"/>
      <c r="P46" s="240"/>
      <c r="Q46" s="66"/>
      <c r="R46" s="240"/>
      <c r="S46" s="66"/>
      <c r="T46" s="240"/>
      <c r="U46" s="66"/>
      <c r="V46" s="240"/>
      <c r="W46" s="66"/>
      <c r="X46" s="240"/>
      <c r="Y46" s="67"/>
      <c r="Z46" s="249">
        <f>SUM(G46+I46+K46+M46+O46+Q46+S46+U46+W46+Y46)</f>
        <v>0</v>
      </c>
      <c r="AA46" s="250"/>
    </row>
    <row r="47" spans="1:27" ht="12" customHeight="1" hidden="1">
      <c r="A47" s="222"/>
      <c r="B47" s="223"/>
      <c r="C47" s="244"/>
      <c r="D47" s="224"/>
      <c r="E47" s="245"/>
      <c r="F47" s="241"/>
      <c r="G47" s="66"/>
      <c r="H47" s="247"/>
      <c r="I47" s="63"/>
      <c r="J47" s="241"/>
      <c r="K47" s="63"/>
      <c r="L47" s="241"/>
      <c r="M47" s="63"/>
      <c r="N47" s="241"/>
      <c r="O47" s="63"/>
      <c r="P47" s="241"/>
      <c r="Q47" s="63"/>
      <c r="R47" s="241"/>
      <c r="S47" s="63"/>
      <c r="T47" s="241"/>
      <c r="U47" s="63"/>
      <c r="V47" s="241"/>
      <c r="W47" s="63"/>
      <c r="X47" s="241"/>
      <c r="Y47" s="68"/>
      <c r="Z47" s="249"/>
      <c r="AA47" s="251"/>
    </row>
    <row r="48" spans="1:27" ht="12" customHeight="1" hidden="1">
      <c r="A48" s="222">
        <f>'В-42'!C48:C49</f>
        <v>0</v>
      </c>
      <c r="B48" s="223">
        <f>'В-42'!D48:D49</f>
        <v>0</v>
      </c>
      <c r="C48" s="244">
        <f>'В-42'!E48:E49</f>
        <v>0</v>
      </c>
      <c r="D48" s="224">
        <f>'В-42'!F48:F49</f>
        <v>0</v>
      </c>
      <c r="E48" s="245">
        <f>'В-42'!G48:G49</f>
        <v>0</v>
      </c>
      <c r="F48" s="240"/>
      <c r="G48" s="66"/>
      <c r="H48" s="246"/>
      <c r="I48" s="66"/>
      <c r="J48" s="240"/>
      <c r="K48" s="66"/>
      <c r="L48" s="240"/>
      <c r="M48" s="66"/>
      <c r="N48" s="240"/>
      <c r="O48" s="66"/>
      <c r="P48" s="240"/>
      <c r="Q48" s="66"/>
      <c r="R48" s="240"/>
      <c r="S48" s="66"/>
      <c r="T48" s="240"/>
      <c r="U48" s="66"/>
      <c r="V48" s="240"/>
      <c r="W48" s="66"/>
      <c r="X48" s="240"/>
      <c r="Y48" s="67"/>
      <c r="Z48" s="203">
        <f>SUM(G48+I48+K48+M48+O48+Q48+S48+U48+W48+Y48)</f>
        <v>0</v>
      </c>
      <c r="AA48" s="242"/>
    </row>
    <row r="49" spans="1:27" ht="12" customHeight="1" hidden="1">
      <c r="A49" s="222"/>
      <c r="B49" s="223"/>
      <c r="C49" s="244"/>
      <c r="D49" s="224"/>
      <c r="E49" s="245"/>
      <c r="F49" s="241"/>
      <c r="G49" s="66"/>
      <c r="H49" s="247"/>
      <c r="I49" s="63"/>
      <c r="J49" s="241"/>
      <c r="K49" s="63"/>
      <c r="L49" s="241"/>
      <c r="M49" s="63"/>
      <c r="N49" s="241"/>
      <c r="O49" s="63"/>
      <c r="P49" s="241"/>
      <c r="Q49" s="63"/>
      <c r="R49" s="241"/>
      <c r="S49" s="63"/>
      <c r="T49" s="241"/>
      <c r="U49" s="63"/>
      <c r="V49" s="241"/>
      <c r="W49" s="63"/>
      <c r="X49" s="241"/>
      <c r="Y49" s="68"/>
      <c r="Z49" s="230"/>
      <c r="AA49" s="242"/>
    </row>
    <row r="50" spans="1:27" ht="12" customHeight="1" hidden="1">
      <c r="A50" s="222">
        <f>'В-42'!C50:C51</f>
        <v>0</v>
      </c>
      <c r="B50" s="223">
        <f>'В-42'!D50:D51</f>
        <v>0</v>
      </c>
      <c r="C50" s="244">
        <f>'В-42'!E50:E51</f>
        <v>0</v>
      </c>
      <c r="D50" s="224">
        <f>'В-42'!F50:F51</f>
        <v>0</v>
      </c>
      <c r="E50" s="245">
        <f>'В-42'!G50:G51</f>
        <v>0</v>
      </c>
      <c r="F50" s="240"/>
      <c r="G50" s="66"/>
      <c r="H50" s="246"/>
      <c r="I50" s="66"/>
      <c r="J50" s="240"/>
      <c r="K50" s="66"/>
      <c r="L50" s="240"/>
      <c r="M50" s="66"/>
      <c r="N50" s="240"/>
      <c r="O50" s="66"/>
      <c r="P50" s="240"/>
      <c r="Q50" s="66"/>
      <c r="R50" s="240"/>
      <c r="S50" s="66"/>
      <c r="T50" s="240"/>
      <c r="U50" s="66"/>
      <c r="V50" s="240"/>
      <c r="W50" s="66"/>
      <c r="X50" s="240"/>
      <c r="Y50" s="67"/>
      <c r="Z50" s="249">
        <f>SUM(G50+I50+K50+M50+O50+Q50+S50+U50+W50+Y50)</f>
        <v>0</v>
      </c>
      <c r="AA50" s="250"/>
    </row>
    <row r="51" spans="1:27" ht="12" customHeight="1" hidden="1">
      <c r="A51" s="222"/>
      <c r="B51" s="223"/>
      <c r="C51" s="244"/>
      <c r="D51" s="224"/>
      <c r="E51" s="245"/>
      <c r="F51" s="241"/>
      <c r="G51" s="66"/>
      <c r="H51" s="247"/>
      <c r="I51" s="63"/>
      <c r="J51" s="241"/>
      <c r="K51" s="63"/>
      <c r="L51" s="241"/>
      <c r="M51" s="63"/>
      <c r="N51" s="241"/>
      <c r="O51" s="63"/>
      <c r="P51" s="241"/>
      <c r="Q51" s="63"/>
      <c r="R51" s="241"/>
      <c r="S51" s="63"/>
      <c r="T51" s="241"/>
      <c r="U51" s="63"/>
      <c r="V51" s="241"/>
      <c r="W51" s="63"/>
      <c r="X51" s="241"/>
      <c r="Y51" s="68"/>
      <c r="Z51" s="249"/>
      <c r="AA51" s="251"/>
    </row>
    <row r="52" spans="1:27" ht="12" customHeight="1" hidden="1">
      <c r="A52" s="222">
        <f>'В-42'!C52:C53</f>
        <v>0</v>
      </c>
      <c r="B52" s="223">
        <f>'В-42'!D52:D53</f>
        <v>0</v>
      </c>
      <c r="C52" s="244">
        <f>'В-42'!E52:E53</f>
        <v>0</v>
      </c>
      <c r="D52" s="224">
        <f>'В-42'!F52:F53</f>
        <v>0</v>
      </c>
      <c r="E52" s="245">
        <f>'В-42'!G52:G53</f>
        <v>0</v>
      </c>
      <c r="F52" s="240"/>
      <c r="G52" s="66"/>
      <c r="H52" s="273"/>
      <c r="I52" s="63"/>
      <c r="J52" s="252"/>
      <c r="K52" s="63"/>
      <c r="L52" s="252"/>
      <c r="M52" s="63"/>
      <c r="N52" s="252"/>
      <c r="O52" s="63"/>
      <c r="P52" s="252"/>
      <c r="Q52" s="63"/>
      <c r="R52" s="252"/>
      <c r="S52" s="63"/>
      <c r="T52" s="252"/>
      <c r="U52" s="63"/>
      <c r="V52" s="252"/>
      <c r="W52" s="63"/>
      <c r="X52" s="252"/>
      <c r="Y52" s="68"/>
      <c r="Z52" s="203">
        <f>SUM(G52+I52+K52+M52+O52+Q52+S52+U52+W52+Y52)</f>
        <v>0</v>
      </c>
      <c r="AA52" s="242"/>
    </row>
    <row r="53" spans="1:27" ht="17.25" customHeight="1" hidden="1">
      <c r="A53" s="222"/>
      <c r="B53" s="223"/>
      <c r="C53" s="244"/>
      <c r="D53" s="224"/>
      <c r="E53" s="245"/>
      <c r="F53" s="241"/>
      <c r="G53" s="66"/>
      <c r="H53" s="247"/>
      <c r="I53" s="63"/>
      <c r="J53" s="241"/>
      <c r="K53" s="63"/>
      <c r="L53" s="241"/>
      <c r="M53" s="63"/>
      <c r="N53" s="241"/>
      <c r="O53" s="63"/>
      <c r="P53" s="241"/>
      <c r="Q53" s="63"/>
      <c r="R53" s="241"/>
      <c r="S53" s="63"/>
      <c r="T53" s="241"/>
      <c r="U53" s="63"/>
      <c r="V53" s="241"/>
      <c r="W53" s="63"/>
      <c r="X53" s="241"/>
      <c r="Y53" s="68"/>
      <c r="Z53" s="230"/>
      <c r="AA53" s="242"/>
    </row>
    <row r="54" spans="1:27" ht="12" customHeight="1" hidden="1">
      <c r="A54" s="222">
        <f>'В-42'!C54:C55</f>
        <v>0</v>
      </c>
      <c r="B54" s="223">
        <f>'В-42'!D54:D55</f>
        <v>0</v>
      </c>
      <c r="C54" s="244">
        <f>'В-42'!E54:E55</f>
        <v>0</v>
      </c>
      <c r="D54" s="224">
        <f>'В-42'!F54:F55</f>
        <v>0</v>
      </c>
      <c r="E54" s="245">
        <f>'В-42'!G54:G55</f>
        <v>0</v>
      </c>
      <c r="F54" s="240"/>
      <c r="G54" s="66"/>
      <c r="H54" s="246"/>
      <c r="I54" s="66"/>
      <c r="J54" s="240"/>
      <c r="K54" s="66"/>
      <c r="L54" s="240"/>
      <c r="M54" s="66"/>
      <c r="N54" s="240"/>
      <c r="O54" s="66"/>
      <c r="P54" s="240"/>
      <c r="Q54" s="66"/>
      <c r="R54" s="240"/>
      <c r="S54" s="66"/>
      <c r="T54" s="240"/>
      <c r="U54" s="66"/>
      <c r="V54" s="240"/>
      <c r="W54" s="66"/>
      <c r="X54" s="240"/>
      <c r="Y54" s="67"/>
      <c r="Z54" s="249">
        <f>SUM(G54+I54+K54+M54+O54+Q54+S54+U54+W54+Y54)</f>
        <v>0</v>
      </c>
      <c r="AA54" s="250"/>
    </row>
    <row r="55" spans="1:27" ht="12" customHeight="1" hidden="1">
      <c r="A55" s="222"/>
      <c r="B55" s="223"/>
      <c r="C55" s="244"/>
      <c r="D55" s="224"/>
      <c r="E55" s="245"/>
      <c r="F55" s="241"/>
      <c r="G55" s="66"/>
      <c r="H55" s="247"/>
      <c r="I55" s="63"/>
      <c r="J55" s="241"/>
      <c r="K55" s="63"/>
      <c r="L55" s="241"/>
      <c r="M55" s="63"/>
      <c r="N55" s="241"/>
      <c r="O55" s="63"/>
      <c r="P55" s="241"/>
      <c r="Q55" s="63"/>
      <c r="R55" s="241"/>
      <c r="S55" s="63"/>
      <c r="T55" s="241"/>
      <c r="U55" s="63"/>
      <c r="V55" s="241"/>
      <c r="W55" s="63"/>
      <c r="X55" s="241"/>
      <c r="Y55" s="68"/>
      <c r="Z55" s="249"/>
      <c r="AA55" s="251"/>
    </row>
    <row r="56" spans="1:27" ht="12" customHeight="1" hidden="1">
      <c r="A56" s="222">
        <f>'В-42'!C56:C57</f>
        <v>0</v>
      </c>
      <c r="B56" s="223">
        <f>'В-42'!D56:D57</f>
        <v>0</v>
      </c>
      <c r="C56" s="244">
        <f>'В-42'!E56:E57</f>
        <v>0</v>
      </c>
      <c r="D56" s="224">
        <f>'В-42'!F56:F57</f>
        <v>0</v>
      </c>
      <c r="E56" s="245">
        <f>'В-42'!G56:G57</f>
        <v>0</v>
      </c>
      <c r="F56" s="240"/>
      <c r="G56" s="66"/>
      <c r="H56" s="246"/>
      <c r="I56" s="66"/>
      <c r="J56" s="240"/>
      <c r="K56" s="66"/>
      <c r="L56" s="240"/>
      <c r="M56" s="66"/>
      <c r="N56" s="240"/>
      <c r="O56" s="66"/>
      <c r="P56" s="240"/>
      <c r="Q56" s="66"/>
      <c r="R56" s="240"/>
      <c r="S56" s="66"/>
      <c r="T56" s="240"/>
      <c r="U56" s="66"/>
      <c r="V56" s="240"/>
      <c r="W56" s="66"/>
      <c r="X56" s="240"/>
      <c r="Y56" s="67"/>
      <c r="Z56" s="203">
        <f>SUM(G56+I56+K56+M56+O56+Q56+S56+U56+W56+Y56)</f>
        <v>0</v>
      </c>
      <c r="AA56" s="242"/>
    </row>
    <row r="57" spans="1:27" ht="12" customHeight="1" hidden="1">
      <c r="A57" s="222"/>
      <c r="B57" s="223"/>
      <c r="C57" s="244"/>
      <c r="D57" s="224"/>
      <c r="E57" s="245"/>
      <c r="F57" s="241"/>
      <c r="G57" s="66"/>
      <c r="H57" s="247"/>
      <c r="I57" s="63"/>
      <c r="J57" s="241"/>
      <c r="K57" s="63"/>
      <c r="L57" s="241"/>
      <c r="M57" s="63"/>
      <c r="N57" s="241"/>
      <c r="O57" s="63"/>
      <c r="P57" s="241"/>
      <c r="Q57" s="63"/>
      <c r="R57" s="241"/>
      <c r="S57" s="63"/>
      <c r="T57" s="241"/>
      <c r="U57" s="63"/>
      <c r="V57" s="241"/>
      <c r="W57" s="63"/>
      <c r="X57" s="241"/>
      <c r="Y57" s="68"/>
      <c r="Z57" s="230"/>
      <c r="AA57" s="242"/>
    </row>
    <row r="58" spans="1:27" ht="12" customHeight="1" hidden="1">
      <c r="A58" s="222">
        <f>'В-42'!C58:C59</f>
        <v>0</v>
      </c>
      <c r="B58" s="223">
        <f>'В-42'!D58:D59</f>
        <v>0</v>
      </c>
      <c r="C58" s="244">
        <f>'В-42'!E58:E59</f>
        <v>0</v>
      </c>
      <c r="D58" s="224">
        <f>'В-42'!F58:F59</f>
        <v>0</v>
      </c>
      <c r="E58" s="245">
        <f>'В-42'!G58:G59</f>
        <v>0</v>
      </c>
      <c r="F58" s="240"/>
      <c r="G58" s="66"/>
      <c r="H58" s="246"/>
      <c r="I58" s="66"/>
      <c r="J58" s="240"/>
      <c r="K58" s="66"/>
      <c r="L58" s="240"/>
      <c r="M58" s="66"/>
      <c r="N58" s="240"/>
      <c r="O58" s="66"/>
      <c r="P58" s="240"/>
      <c r="Q58" s="66"/>
      <c r="R58" s="240"/>
      <c r="S58" s="66"/>
      <c r="T58" s="240"/>
      <c r="U58" s="66"/>
      <c r="V58" s="240"/>
      <c r="W58" s="66"/>
      <c r="X58" s="240"/>
      <c r="Y58" s="67"/>
      <c r="Z58" s="249">
        <f>SUM(G58+I58+K58+M58+O58+Q58+S58+U58+W58+Y58)</f>
        <v>0</v>
      </c>
      <c r="AA58" s="250"/>
    </row>
    <row r="59" spans="1:27" ht="12" customHeight="1" hidden="1">
      <c r="A59" s="222"/>
      <c r="B59" s="223"/>
      <c r="C59" s="244"/>
      <c r="D59" s="224"/>
      <c r="E59" s="245"/>
      <c r="F59" s="241"/>
      <c r="G59" s="66"/>
      <c r="H59" s="247"/>
      <c r="I59" s="63"/>
      <c r="J59" s="241"/>
      <c r="K59" s="63"/>
      <c r="L59" s="241"/>
      <c r="M59" s="63"/>
      <c r="N59" s="241"/>
      <c r="O59" s="63"/>
      <c r="P59" s="241"/>
      <c r="Q59" s="63"/>
      <c r="R59" s="241"/>
      <c r="S59" s="63"/>
      <c r="T59" s="241"/>
      <c r="U59" s="63"/>
      <c r="V59" s="241"/>
      <c r="W59" s="63"/>
      <c r="X59" s="241"/>
      <c r="Y59" s="68"/>
      <c r="Z59" s="249"/>
      <c r="AA59" s="251"/>
    </row>
    <row r="60" spans="1:27" ht="12" customHeight="1" hidden="1">
      <c r="A60" s="222">
        <f>'В-42'!C60:C61</f>
        <v>0</v>
      </c>
      <c r="B60" s="223">
        <f>'В-42'!D60:D61</f>
        <v>0</v>
      </c>
      <c r="C60" s="244">
        <f>'В-42'!E60:E61</f>
        <v>0</v>
      </c>
      <c r="D60" s="224">
        <f>'В-42'!F60:F61</f>
        <v>0</v>
      </c>
      <c r="E60" s="245">
        <f>'В-42'!G60:G61</f>
        <v>0</v>
      </c>
      <c r="F60" s="240"/>
      <c r="G60" s="66"/>
      <c r="H60" s="246"/>
      <c r="I60" s="66"/>
      <c r="J60" s="240"/>
      <c r="K60" s="66"/>
      <c r="L60" s="240"/>
      <c r="M60" s="66"/>
      <c r="N60" s="240"/>
      <c r="O60" s="66"/>
      <c r="P60" s="240"/>
      <c r="Q60" s="66"/>
      <c r="R60" s="240"/>
      <c r="S60" s="66"/>
      <c r="T60" s="240"/>
      <c r="U60" s="66"/>
      <c r="V60" s="240"/>
      <c r="W60" s="66"/>
      <c r="X60" s="240"/>
      <c r="Y60" s="67"/>
      <c r="Z60" s="203">
        <f>SUM(G60+I60+K60+M60+O60+Q60+S60+U60+W60+Y60)</f>
        <v>0</v>
      </c>
      <c r="AA60" s="242"/>
    </row>
    <row r="61" spans="1:27" ht="12" customHeight="1" hidden="1">
      <c r="A61" s="222"/>
      <c r="B61" s="223"/>
      <c r="C61" s="244"/>
      <c r="D61" s="224"/>
      <c r="E61" s="245"/>
      <c r="F61" s="241"/>
      <c r="G61" s="66"/>
      <c r="H61" s="247"/>
      <c r="I61" s="63"/>
      <c r="J61" s="241"/>
      <c r="K61" s="63"/>
      <c r="L61" s="241"/>
      <c r="M61" s="63"/>
      <c r="N61" s="241"/>
      <c r="O61" s="63"/>
      <c r="P61" s="241"/>
      <c r="Q61" s="63"/>
      <c r="R61" s="241"/>
      <c r="S61" s="63"/>
      <c r="T61" s="241"/>
      <c r="U61" s="63"/>
      <c r="V61" s="241"/>
      <c r="W61" s="63"/>
      <c r="X61" s="241"/>
      <c r="Y61" s="68"/>
      <c r="Z61" s="230"/>
      <c r="AA61" s="242"/>
    </row>
    <row r="62" spans="1:27" ht="12" customHeight="1" hidden="1">
      <c r="A62" s="222">
        <f>'В-42'!C62:C63</f>
        <v>0</v>
      </c>
      <c r="B62" s="223">
        <f>'В-42'!D62:D63</f>
        <v>0</v>
      </c>
      <c r="C62" s="244">
        <f>'В-42'!E62:E63</f>
        <v>0</v>
      </c>
      <c r="D62" s="224">
        <f>'В-42'!F62:F63</f>
        <v>0</v>
      </c>
      <c r="E62" s="245">
        <f>'В-42'!G62:G63</f>
        <v>0</v>
      </c>
      <c r="F62" s="240"/>
      <c r="G62" s="66"/>
      <c r="H62" s="246"/>
      <c r="I62" s="66"/>
      <c r="J62" s="240"/>
      <c r="K62" s="66"/>
      <c r="L62" s="240"/>
      <c r="M62" s="66"/>
      <c r="N62" s="240"/>
      <c r="O62" s="66"/>
      <c r="P62" s="240"/>
      <c r="Q62" s="66"/>
      <c r="R62" s="240"/>
      <c r="S62" s="66"/>
      <c r="T62" s="240"/>
      <c r="U62" s="66"/>
      <c r="V62" s="240"/>
      <c r="W62" s="66"/>
      <c r="X62" s="240"/>
      <c r="Y62" s="67"/>
      <c r="Z62" s="249">
        <f>SUM(G62+I62+K62+M62+O62+Q62+S62+U62+W62+Y62)</f>
        <v>0</v>
      </c>
      <c r="AA62" s="250"/>
    </row>
    <row r="63" spans="1:27" ht="12" customHeight="1" hidden="1">
      <c r="A63" s="222"/>
      <c r="B63" s="223"/>
      <c r="C63" s="244"/>
      <c r="D63" s="224"/>
      <c r="E63" s="245"/>
      <c r="F63" s="241"/>
      <c r="G63" s="66"/>
      <c r="H63" s="247"/>
      <c r="I63" s="63"/>
      <c r="J63" s="241"/>
      <c r="K63" s="63"/>
      <c r="L63" s="241"/>
      <c r="M63" s="63"/>
      <c r="N63" s="241"/>
      <c r="O63" s="63"/>
      <c r="P63" s="241"/>
      <c r="Q63" s="63"/>
      <c r="R63" s="241"/>
      <c r="S63" s="63"/>
      <c r="T63" s="241"/>
      <c r="U63" s="63"/>
      <c r="V63" s="241"/>
      <c r="W63" s="63"/>
      <c r="X63" s="241"/>
      <c r="Y63" s="68"/>
      <c r="Z63" s="249"/>
      <c r="AA63" s="251"/>
    </row>
    <row r="64" spans="1:27" ht="12" customHeight="1" hidden="1">
      <c r="A64" s="222">
        <f>'В-42'!C64:C65</f>
        <v>0</v>
      </c>
      <c r="B64" s="223">
        <f>'В-42'!D64:D65</f>
        <v>0</v>
      </c>
      <c r="C64" s="244">
        <f>'В-42'!E64:E65</f>
        <v>0</v>
      </c>
      <c r="D64" s="224">
        <f>'В-42'!F64:F65</f>
        <v>0</v>
      </c>
      <c r="E64" s="245">
        <f>'В-42'!G64:G65</f>
        <v>0</v>
      </c>
      <c r="F64" s="240"/>
      <c r="G64" s="66"/>
      <c r="H64" s="246"/>
      <c r="I64" s="66"/>
      <c r="J64" s="240"/>
      <c r="K64" s="66"/>
      <c r="L64" s="240"/>
      <c r="M64" s="66"/>
      <c r="N64" s="240"/>
      <c r="O64" s="66"/>
      <c r="P64" s="240"/>
      <c r="Q64" s="66"/>
      <c r="R64" s="240"/>
      <c r="S64" s="66"/>
      <c r="T64" s="240"/>
      <c r="U64" s="66"/>
      <c r="V64" s="240"/>
      <c r="W64" s="66"/>
      <c r="X64" s="240"/>
      <c r="Y64" s="67"/>
      <c r="Z64" s="203">
        <f>SUM(G64+I64+K64+M64+O64+Q64+S64+U64+W64+Y64)</f>
        <v>0</v>
      </c>
      <c r="AA64" s="242"/>
    </row>
    <row r="65" spans="1:27" ht="12" customHeight="1" hidden="1">
      <c r="A65" s="222"/>
      <c r="B65" s="223"/>
      <c r="C65" s="244"/>
      <c r="D65" s="224"/>
      <c r="E65" s="245"/>
      <c r="F65" s="241"/>
      <c r="G65" s="66"/>
      <c r="H65" s="247"/>
      <c r="I65" s="63"/>
      <c r="J65" s="241"/>
      <c r="K65" s="63"/>
      <c r="L65" s="241"/>
      <c r="M65" s="63"/>
      <c r="N65" s="241"/>
      <c r="O65" s="63"/>
      <c r="P65" s="241"/>
      <c r="Q65" s="63"/>
      <c r="R65" s="241"/>
      <c r="S65" s="63"/>
      <c r="T65" s="241"/>
      <c r="U65" s="63"/>
      <c r="V65" s="241"/>
      <c r="W65" s="63"/>
      <c r="X65" s="241"/>
      <c r="Y65" s="68"/>
      <c r="Z65" s="230"/>
      <c r="AA65" s="242"/>
    </row>
    <row r="66" spans="1:27" ht="12" customHeight="1" hidden="1">
      <c r="A66" s="222">
        <f>'В-42'!C66:C67</f>
        <v>0</v>
      </c>
      <c r="B66" s="223">
        <f>'В-42'!D66:D67</f>
        <v>0</v>
      </c>
      <c r="C66" s="244">
        <f>'В-42'!E66:E67</f>
        <v>0</v>
      </c>
      <c r="D66" s="224">
        <f>'В-42'!F66:F67</f>
        <v>0</v>
      </c>
      <c r="E66" s="245">
        <f>'В-42'!G66:G67</f>
        <v>0</v>
      </c>
      <c r="F66" s="240"/>
      <c r="G66" s="66"/>
      <c r="H66" s="246"/>
      <c r="I66" s="66"/>
      <c r="J66" s="240"/>
      <c r="K66" s="66"/>
      <c r="L66" s="240"/>
      <c r="M66" s="66"/>
      <c r="N66" s="240"/>
      <c r="O66" s="66"/>
      <c r="P66" s="240"/>
      <c r="Q66" s="66"/>
      <c r="R66" s="240"/>
      <c r="S66" s="66"/>
      <c r="T66" s="240"/>
      <c r="U66" s="66"/>
      <c r="V66" s="240"/>
      <c r="W66" s="66"/>
      <c r="X66" s="240"/>
      <c r="Y66" s="67"/>
      <c r="Z66" s="249">
        <f>SUM(G66+I66+K66+M66+O66+Q66+S66+U66+W66+Y66)</f>
        <v>0</v>
      </c>
      <c r="AA66" s="250"/>
    </row>
    <row r="67" spans="1:27" ht="12" customHeight="1" hidden="1">
      <c r="A67" s="222"/>
      <c r="B67" s="223"/>
      <c r="C67" s="244"/>
      <c r="D67" s="224"/>
      <c r="E67" s="245"/>
      <c r="F67" s="241"/>
      <c r="G67" s="66"/>
      <c r="H67" s="247"/>
      <c r="I67" s="63"/>
      <c r="J67" s="241"/>
      <c r="K67" s="63"/>
      <c r="L67" s="241"/>
      <c r="M67" s="63"/>
      <c r="N67" s="241"/>
      <c r="O67" s="63"/>
      <c r="P67" s="241"/>
      <c r="Q67" s="63"/>
      <c r="R67" s="241"/>
      <c r="S67" s="63"/>
      <c r="T67" s="241"/>
      <c r="U67" s="63"/>
      <c r="V67" s="241"/>
      <c r="W67" s="63"/>
      <c r="X67" s="241"/>
      <c r="Y67" s="68"/>
      <c r="Z67" s="249"/>
      <c r="AA67" s="251"/>
    </row>
    <row r="68" spans="1:27" ht="12" customHeight="1" hidden="1">
      <c r="A68" s="222">
        <f>'В-42'!C68:C69</f>
        <v>0</v>
      </c>
      <c r="B68" s="223">
        <f>'В-42'!D68:D69</f>
        <v>0</v>
      </c>
      <c r="C68" s="244">
        <f>'В-42'!E68:E69</f>
        <v>0</v>
      </c>
      <c r="D68" s="224">
        <f>'В-42'!F68:F69</f>
        <v>0</v>
      </c>
      <c r="E68" s="245">
        <f>'В-42'!G68:G69</f>
        <v>0</v>
      </c>
      <c r="F68" s="240"/>
      <c r="G68" s="66"/>
      <c r="H68" s="246"/>
      <c r="I68" s="66"/>
      <c r="J68" s="240"/>
      <c r="K68" s="66"/>
      <c r="L68" s="240"/>
      <c r="M68" s="66"/>
      <c r="N68" s="240"/>
      <c r="O68" s="66"/>
      <c r="P68" s="240"/>
      <c r="Q68" s="66"/>
      <c r="R68" s="240"/>
      <c r="S68" s="66"/>
      <c r="T68" s="240"/>
      <c r="U68" s="66"/>
      <c r="V68" s="240"/>
      <c r="W68" s="66"/>
      <c r="X68" s="240"/>
      <c r="Y68" s="67"/>
      <c r="Z68" s="203">
        <f>SUM(G68+I68+K68+M68+O68+Q68+S68+U68+W68+Y68)</f>
        <v>0</v>
      </c>
      <c r="AA68" s="242"/>
    </row>
    <row r="69" spans="1:27" ht="12" customHeight="1" hidden="1">
      <c r="A69" s="222"/>
      <c r="B69" s="223"/>
      <c r="C69" s="244"/>
      <c r="D69" s="224"/>
      <c r="E69" s="245"/>
      <c r="F69" s="241"/>
      <c r="G69" s="66"/>
      <c r="H69" s="247"/>
      <c r="I69" s="63"/>
      <c r="J69" s="241"/>
      <c r="K69" s="63"/>
      <c r="L69" s="241"/>
      <c r="M69" s="63"/>
      <c r="N69" s="241"/>
      <c r="O69" s="63"/>
      <c r="P69" s="241"/>
      <c r="Q69" s="63"/>
      <c r="R69" s="241"/>
      <c r="S69" s="63"/>
      <c r="T69" s="241"/>
      <c r="U69" s="63"/>
      <c r="V69" s="241"/>
      <c r="W69" s="63"/>
      <c r="X69" s="241"/>
      <c r="Y69" s="68"/>
      <c r="Z69" s="230"/>
      <c r="AA69" s="243"/>
    </row>
    <row r="70" spans="1:27" ht="12" customHeight="1" hidden="1">
      <c r="A70" s="222">
        <f>'В-42'!C70:C71</f>
        <v>0</v>
      </c>
      <c r="B70" s="223">
        <f>'В-42'!D70:D71</f>
        <v>0</v>
      </c>
      <c r="C70" s="244">
        <f>'В-42'!E70:E71</f>
        <v>0</v>
      </c>
      <c r="D70" s="224">
        <f>'В-42'!F70:F71</f>
        <v>0</v>
      </c>
      <c r="E70" s="245">
        <f>'В-42'!G70:G71</f>
        <v>0</v>
      </c>
      <c r="F70" s="240"/>
      <c r="G70" s="66"/>
      <c r="H70" s="246"/>
      <c r="I70" s="66"/>
      <c r="J70" s="240"/>
      <c r="K70" s="66"/>
      <c r="L70" s="240"/>
      <c r="M70" s="66"/>
      <c r="N70" s="240"/>
      <c r="O70" s="66"/>
      <c r="P70" s="240"/>
      <c r="Q70" s="66"/>
      <c r="R70" s="240"/>
      <c r="S70" s="66"/>
      <c r="T70" s="240"/>
      <c r="U70" s="66"/>
      <c r="V70" s="240"/>
      <c r="W70" s="66"/>
      <c r="X70" s="240"/>
      <c r="Y70" s="67"/>
      <c r="Z70" s="203">
        <f>SUM(G70+I70+K70+M70+O70+Q70+S70+U70+W70+Y70)</f>
        <v>0</v>
      </c>
      <c r="AA70" s="242"/>
    </row>
    <row r="71" spans="1:27" ht="12.75" hidden="1">
      <c r="A71" s="222"/>
      <c r="B71" s="223"/>
      <c r="C71" s="244"/>
      <c r="D71" s="224"/>
      <c r="E71" s="245"/>
      <c r="F71" s="241"/>
      <c r="G71" s="66"/>
      <c r="H71" s="247"/>
      <c r="I71" s="63"/>
      <c r="J71" s="241"/>
      <c r="K71" s="63"/>
      <c r="L71" s="241"/>
      <c r="M71" s="63"/>
      <c r="N71" s="241"/>
      <c r="O71" s="63"/>
      <c r="P71" s="241"/>
      <c r="Q71" s="63"/>
      <c r="R71" s="241"/>
      <c r="S71" s="63"/>
      <c r="T71" s="241"/>
      <c r="U71" s="63"/>
      <c r="V71" s="241"/>
      <c r="W71" s="63"/>
      <c r="X71" s="241"/>
      <c r="Y71" s="68"/>
      <c r="Z71" s="230"/>
      <c r="AA71" s="243"/>
    </row>
    <row r="72" spans="1:27" ht="0.75" customHeight="1">
      <c r="A72" s="222">
        <f>'В-42'!C72:C73</f>
        <v>0</v>
      </c>
      <c r="B72" s="223">
        <f>'В-42'!D72:D73</f>
        <v>0</v>
      </c>
      <c r="C72" s="244">
        <f>'В-42'!E72:E73</f>
        <v>0</v>
      </c>
      <c r="D72" s="224">
        <f>'В-42'!F72:F73</f>
        <v>0</v>
      </c>
      <c r="E72" s="245">
        <f>'В-42'!G72:G73</f>
        <v>0</v>
      </c>
      <c r="F72" s="240"/>
      <c r="G72" s="66"/>
      <c r="H72" s="246"/>
      <c r="I72" s="66"/>
      <c r="J72" s="240"/>
      <c r="K72" s="66"/>
      <c r="L72" s="240"/>
      <c r="M72" s="66"/>
      <c r="N72" s="240"/>
      <c r="O72" s="66"/>
      <c r="P72" s="240"/>
      <c r="Q72" s="66"/>
      <c r="R72" s="240"/>
      <c r="S72" s="66"/>
      <c r="T72" s="240"/>
      <c r="U72" s="66"/>
      <c r="V72" s="240"/>
      <c r="W72" s="66"/>
      <c r="X72" s="240"/>
      <c r="Y72" s="67"/>
      <c r="Z72" s="203">
        <f>SUM(G72+I72+K72+M72+O72+Q72+S72+U72+W72+Y72)</f>
        <v>0</v>
      </c>
      <c r="AA72" s="242"/>
    </row>
    <row r="73" spans="1:27" ht="12" customHeight="1" hidden="1">
      <c r="A73" s="222"/>
      <c r="B73" s="223"/>
      <c r="C73" s="244"/>
      <c r="D73" s="224"/>
      <c r="E73" s="245"/>
      <c r="F73" s="241"/>
      <c r="G73" s="66"/>
      <c r="H73" s="247"/>
      <c r="I73" s="63"/>
      <c r="J73" s="241"/>
      <c r="K73" s="63"/>
      <c r="L73" s="241"/>
      <c r="M73" s="63"/>
      <c r="N73" s="241"/>
      <c r="O73" s="63"/>
      <c r="P73" s="241"/>
      <c r="Q73" s="63"/>
      <c r="R73" s="241"/>
      <c r="S73" s="63"/>
      <c r="T73" s="241"/>
      <c r="U73" s="63"/>
      <c r="V73" s="241"/>
      <c r="W73" s="63"/>
      <c r="X73" s="241"/>
      <c r="Y73" s="68"/>
      <c r="Z73" s="230"/>
      <c r="AA73" s="243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72" t="s">
        <v>162</v>
      </c>
      <c r="B77" s="272"/>
      <c r="C77" s="272"/>
      <c r="D77" s="272"/>
      <c r="E77" s="272"/>
      <c r="F77" s="272"/>
      <c r="G77" s="272"/>
      <c r="H77" s="272"/>
      <c r="I77" s="272"/>
      <c r="J77" s="274" t="s">
        <v>166</v>
      </c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</row>
  </sheetData>
  <sheetProtection/>
  <mergeCells count="570"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B36:B37"/>
    <mergeCell ref="C36:C37"/>
    <mergeCell ref="C40:C41"/>
    <mergeCell ref="D40:D41"/>
    <mergeCell ref="D36:D37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4:B35"/>
    <mergeCell ref="C34:C35"/>
    <mergeCell ref="D34:D35"/>
    <mergeCell ref="E34:E35"/>
    <mergeCell ref="F34:F35"/>
    <mergeCell ref="H34:H35"/>
    <mergeCell ref="E32:E33"/>
    <mergeCell ref="J32:J33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B24:B25"/>
    <mergeCell ref="C24:C25"/>
    <mergeCell ref="D24:D25"/>
    <mergeCell ref="E24:E25"/>
    <mergeCell ref="H20:H21"/>
    <mergeCell ref="J20:J21"/>
    <mergeCell ref="L20:L21"/>
    <mergeCell ref="N20:N21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C22:C23"/>
    <mergeCell ref="D22:D23"/>
    <mergeCell ref="E22:E23"/>
    <mergeCell ref="F16:F17"/>
    <mergeCell ref="F20:F21"/>
    <mergeCell ref="E18:E19"/>
    <mergeCell ref="B20:B21"/>
    <mergeCell ref="C20:C21"/>
    <mergeCell ref="D20:D21"/>
    <mergeCell ref="E20:E21"/>
    <mergeCell ref="B18:B19"/>
    <mergeCell ref="C18:C19"/>
    <mergeCell ref="F18:F19"/>
    <mergeCell ref="D18:D19"/>
    <mergeCell ref="H10:H11"/>
    <mergeCell ref="N10:N11"/>
    <mergeCell ref="J10:J11"/>
    <mergeCell ref="L10:L11"/>
    <mergeCell ref="J18:J19"/>
    <mergeCell ref="L18:L19"/>
    <mergeCell ref="N18:N19"/>
    <mergeCell ref="H18:H19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N16:N17"/>
    <mergeCell ref="H16:H17"/>
    <mergeCell ref="J16:J17"/>
    <mergeCell ref="L16:L17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A16:A17"/>
    <mergeCell ref="A18:A19"/>
    <mergeCell ref="A20:A21"/>
    <mergeCell ref="A22:A23"/>
    <mergeCell ref="A34:A35"/>
    <mergeCell ref="A36:A37"/>
    <mergeCell ref="A38:A39"/>
    <mergeCell ref="A24:A25"/>
    <mergeCell ref="A26:A27"/>
    <mergeCell ref="A28:A29"/>
    <mergeCell ref="A30:A31"/>
    <mergeCell ref="A32:A33"/>
    <mergeCell ref="A40:A41"/>
    <mergeCell ref="A42:A43"/>
    <mergeCell ref="A44:A45"/>
    <mergeCell ref="B42:B43"/>
    <mergeCell ref="B44:B45"/>
    <mergeCell ref="B40:B41"/>
    <mergeCell ref="A46:A47"/>
    <mergeCell ref="B46:B47"/>
    <mergeCell ref="C46:C47"/>
    <mergeCell ref="D46:D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F46:F47"/>
    <mergeCell ref="H46:H47"/>
    <mergeCell ref="E44:E45"/>
    <mergeCell ref="N46:N47"/>
    <mergeCell ref="L48:L49"/>
    <mergeCell ref="N48:N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H48:H49"/>
    <mergeCell ref="F50:F51"/>
    <mergeCell ref="H50:H51"/>
    <mergeCell ref="E48:E49"/>
    <mergeCell ref="F48:F49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L52:L53"/>
    <mergeCell ref="N52:N53"/>
    <mergeCell ref="H52:H53"/>
    <mergeCell ref="J52:J53"/>
    <mergeCell ref="A54:A55"/>
    <mergeCell ref="B54:B55"/>
    <mergeCell ref="C54:C55"/>
    <mergeCell ref="D54:D55"/>
    <mergeCell ref="L54:L55"/>
    <mergeCell ref="E54:E55"/>
    <mergeCell ref="F54:F55"/>
    <mergeCell ref="H54:H55"/>
    <mergeCell ref="E56:E57"/>
    <mergeCell ref="F56:F57"/>
    <mergeCell ref="J56:J57"/>
    <mergeCell ref="J54:J55"/>
    <mergeCell ref="A56:A57"/>
    <mergeCell ref="B56:B57"/>
    <mergeCell ref="C56:C57"/>
    <mergeCell ref="D56:D57"/>
    <mergeCell ref="N56:N57"/>
    <mergeCell ref="H56:H57"/>
    <mergeCell ref="F58:F59"/>
    <mergeCell ref="H58:H59"/>
    <mergeCell ref="N58:N59"/>
    <mergeCell ref="J58:J59"/>
    <mergeCell ref="L56:L57"/>
    <mergeCell ref="F62:F63"/>
    <mergeCell ref="A60:A61"/>
    <mergeCell ref="B60:B61"/>
    <mergeCell ref="C60:C61"/>
    <mergeCell ref="D60:D61"/>
    <mergeCell ref="E60:E61"/>
    <mergeCell ref="F60:F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N62:N63"/>
    <mergeCell ref="L64:L65"/>
    <mergeCell ref="N64:N65"/>
    <mergeCell ref="L58:L59"/>
    <mergeCell ref="L60:L61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A70:A71"/>
    <mergeCell ref="B70:B71"/>
    <mergeCell ref="C70:C71"/>
    <mergeCell ref="D70:D71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10:P11"/>
    <mergeCell ref="R10:R11"/>
    <mergeCell ref="T10:T11"/>
    <mergeCell ref="V10:V11"/>
    <mergeCell ref="X10:X11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T18:T19"/>
    <mergeCell ref="V18:V19"/>
    <mergeCell ref="X14:X15"/>
    <mergeCell ref="Z14:Z15"/>
    <mergeCell ref="T14:T15"/>
    <mergeCell ref="V14:V15"/>
    <mergeCell ref="X18:X19"/>
    <mergeCell ref="Z18:Z19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T26:T27"/>
    <mergeCell ref="V26:V27"/>
    <mergeCell ref="X22:X23"/>
    <mergeCell ref="Z22:Z23"/>
    <mergeCell ref="T22:T23"/>
    <mergeCell ref="V22:V23"/>
    <mergeCell ref="X26:X27"/>
    <mergeCell ref="Z26:Z27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T34:T35"/>
    <mergeCell ref="V34:V35"/>
    <mergeCell ref="X30:X31"/>
    <mergeCell ref="Z30:Z31"/>
    <mergeCell ref="T30:T31"/>
    <mergeCell ref="V30:V31"/>
    <mergeCell ref="X34:X35"/>
    <mergeCell ref="Z34:Z35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T42:T43"/>
    <mergeCell ref="V42:V43"/>
    <mergeCell ref="X38:X39"/>
    <mergeCell ref="Z38:Z39"/>
    <mergeCell ref="T38:T39"/>
    <mergeCell ref="V38:V39"/>
    <mergeCell ref="X42:X43"/>
    <mergeCell ref="Z42:Z43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T50:T51"/>
    <mergeCell ref="V50:V51"/>
    <mergeCell ref="X46:X47"/>
    <mergeCell ref="Z46:Z47"/>
    <mergeCell ref="T46:T47"/>
    <mergeCell ref="V46:V47"/>
    <mergeCell ref="X50:X51"/>
    <mergeCell ref="Z50:Z51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T58:T59"/>
    <mergeCell ref="V58:V59"/>
    <mergeCell ref="X54:X55"/>
    <mergeCell ref="Z54:Z55"/>
    <mergeCell ref="T54:T55"/>
    <mergeCell ref="V54:V55"/>
    <mergeCell ref="X58:X59"/>
    <mergeCell ref="Z58:Z59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V64:V65"/>
    <mergeCell ref="V66:V67"/>
    <mergeCell ref="P62:P63"/>
    <mergeCell ref="R62:R63"/>
    <mergeCell ref="T62:T63"/>
    <mergeCell ref="V62:V63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AA68:AA69"/>
    <mergeCell ref="P66:P67"/>
    <mergeCell ref="R66:R67"/>
    <mergeCell ref="T66:T67"/>
    <mergeCell ref="V68:V69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X70:X71"/>
    <mergeCell ref="J70:J71"/>
    <mergeCell ref="L70:L71"/>
    <mergeCell ref="N70:N71"/>
    <mergeCell ref="P70:P71"/>
    <mergeCell ref="R70:R71"/>
    <mergeCell ref="T70:T71"/>
    <mergeCell ref="V70:V71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P72:P73"/>
    <mergeCell ref="R72:R73"/>
    <mergeCell ref="AA72:AA73"/>
    <mergeCell ref="T72:T73"/>
    <mergeCell ref="V72:V73"/>
    <mergeCell ref="X72:X73"/>
    <mergeCell ref="Z72:Z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15" t="str">
        <f>'В-42'!A1:I1</f>
        <v>ФЕДЕРАЦИЯ СПОРТИВНОЙ БОРЬБЫ РОССИИ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15" t="str">
        <f>'В-42'!A2:I2</f>
        <v>Открытое  первенство ОРО ОГО "Динамо"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15" t="str">
        <f>'В-42'!A3:I3</f>
        <v>  среди юношей 2003-2005 г.г.р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15" t="str">
        <f>'В-42'!A4:I4</f>
        <v>по греко-римской борбе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76"/>
      <c r="B5" s="276"/>
      <c r="C5" s="92" t="str">
        <f>'В-42'!D6</f>
        <v>Вес  32  кг</v>
      </c>
      <c r="D5" s="91"/>
      <c r="E5" s="91"/>
      <c r="F5" s="91"/>
      <c r="G5" s="276"/>
      <c r="H5" s="276"/>
      <c r="I5" s="276"/>
      <c r="J5" s="276"/>
      <c r="K5" s="276"/>
      <c r="L5" s="276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226" t="str">
        <f>'В-42'!H6</f>
        <v>г.Омск</v>
      </c>
      <c r="AY5" s="226"/>
      <c r="AZ5" s="226"/>
      <c r="BA5" s="226"/>
      <c r="BB5" s="95"/>
      <c r="BC5" s="88"/>
      <c r="BD5" s="88"/>
      <c r="BE5" s="88"/>
      <c r="BF5" s="88"/>
    </row>
    <row r="6" spans="1:44" ht="15.75" customHeight="1" thickBot="1">
      <c r="A6" s="275"/>
      <c r="B6" s="275"/>
      <c r="C6" s="20"/>
      <c r="D6" s="20"/>
      <c r="E6" s="20"/>
      <c r="F6" s="20"/>
      <c r="G6" s="20"/>
      <c r="H6" s="279"/>
      <c r="I6" s="279"/>
      <c r="J6" s="279"/>
      <c r="K6" s="279"/>
      <c r="L6" s="279"/>
      <c r="M6" s="279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77"/>
      <c r="AP6" s="278"/>
      <c r="AQ6" s="278"/>
      <c r="AR6" s="278"/>
    </row>
    <row r="7" spans="1:46" ht="42" customHeight="1" thickBot="1">
      <c r="A7" s="296" t="s">
        <v>28</v>
      </c>
      <c r="B7" s="297"/>
      <c r="C7" s="297"/>
      <c r="D7" s="297"/>
      <c r="E7" s="297"/>
      <c r="F7" s="298"/>
      <c r="G7" s="20"/>
      <c r="H7" s="77"/>
      <c r="I7" s="296" t="s">
        <v>50</v>
      </c>
      <c r="J7" s="297"/>
      <c r="K7" s="297"/>
      <c r="L7" s="297"/>
      <c r="M7" s="297"/>
      <c r="N7" s="298"/>
      <c r="O7" s="62"/>
      <c r="P7" s="37"/>
      <c r="Q7" s="296" t="s">
        <v>29</v>
      </c>
      <c r="R7" s="297"/>
      <c r="S7" s="297"/>
      <c r="T7" s="297"/>
      <c r="U7" s="297"/>
      <c r="V7" s="298"/>
      <c r="W7" s="37"/>
      <c r="X7" s="37"/>
      <c r="Y7" s="296" t="s">
        <v>30</v>
      </c>
      <c r="Z7" s="297"/>
      <c r="AA7" s="297"/>
      <c r="AB7" s="297"/>
      <c r="AC7" s="297"/>
      <c r="AD7" s="298"/>
      <c r="AG7" s="296" t="s">
        <v>31</v>
      </c>
      <c r="AH7" s="297"/>
      <c r="AI7" s="297"/>
      <c r="AJ7" s="297"/>
      <c r="AK7" s="297"/>
      <c r="AL7" s="298"/>
      <c r="AO7" s="296" t="s">
        <v>32</v>
      </c>
      <c r="AP7" s="297"/>
      <c r="AQ7" s="297"/>
      <c r="AR7" s="297"/>
      <c r="AS7" s="297"/>
      <c r="AT7" s="298"/>
    </row>
    <row r="8" spans="1:27" s="17" customFormat="1" ht="0" customHeight="1" hidden="1">
      <c r="A8" s="302"/>
      <c r="B8" s="302"/>
      <c r="C8" s="302"/>
      <c r="D8" s="302"/>
      <c r="E8" s="302"/>
      <c r="F8" s="302"/>
      <c r="G8" s="20"/>
      <c r="Z8" s="41"/>
      <c r="AA8" s="41"/>
    </row>
    <row r="9" spans="1:27" s="17" customFormat="1" ht="15.75" customHeight="1" thickBot="1">
      <c r="A9" s="302"/>
      <c r="B9" s="302"/>
      <c r="C9" s="302"/>
      <c r="D9" s="302"/>
      <c r="E9" s="302"/>
      <c r="F9" s="302"/>
      <c r="G9" s="20"/>
      <c r="Z9" s="41"/>
      <c r="AA9" s="41"/>
    </row>
    <row r="10" spans="1:35" s="17" customFormat="1" ht="21.75" customHeight="1" thickBot="1">
      <c r="A10" s="283">
        <f>'В-42'!C10:C11</f>
        <v>1</v>
      </c>
      <c r="B10" s="42"/>
      <c r="C10" s="299" t="str">
        <f>'В-42'!D10:D11</f>
        <v>ЕЛЕЦКИЙ  ИЛЬЯ</v>
      </c>
      <c r="D10" s="21" t="s">
        <v>33</v>
      </c>
      <c r="E10" s="21" t="s">
        <v>34</v>
      </c>
      <c r="F10" s="22" t="s">
        <v>35</v>
      </c>
      <c r="G10" s="80"/>
      <c r="H10" s="61"/>
      <c r="I10" s="283">
        <v>1</v>
      </c>
      <c r="J10" s="21"/>
      <c r="K10" s="281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84"/>
      <c r="B11" s="18"/>
      <c r="C11" s="300"/>
      <c r="D11" s="23"/>
      <c r="E11" s="23"/>
      <c r="F11" s="24"/>
      <c r="I11" s="284"/>
      <c r="J11" s="18"/>
      <c r="K11" s="282"/>
      <c r="L11" s="18"/>
      <c r="M11" s="18"/>
      <c r="N11" s="53"/>
      <c r="O11" s="79"/>
      <c r="P11" s="44"/>
      <c r="Q11" s="283"/>
      <c r="R11" s="21"/>
      <c r="S11" s="281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83">
        <f>'В-42'!C12:C13</f>
        <v>2</v>
      </c>
      <c r="B12" s="42"/>
      <c r="C12" s="299" t="str">
        <f>'В-42'!D12:D13</f>
        <v>ТЕЛЬНОВ  МАКСИМ</v>
      </c>
      <c r="D12" s="21" t="s">
        <v>33</v>
      </c>
      <c r="E12" s="21" t="s">
        <v>34</v>
      </c>
      <c r="F12" s="22" t="s">
        <v>35</v>
      </c>
      <c r="G12" s="80"/>
      <c r="H12" s="61"/>
      <c r="I12" s="283"/>
      <c r="J12" s="21"/>
      <c r="K12" s="281"/>
      <c r="L12" s="21" t="s">
        <v>33</v>
      </c>
      <c r="M12" s="21" t="s">
        <v>34</v>
      </c>
      <c r="N12" s="22" t="s">
        <v>35</v>
      </c>
      <c r="O12" s="78"/>
      <c r="P12" s="20"/>
      <c r="Q12" s="284"/>
      <c r="R12" s="18"/>
      <c r="S12" s="282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84"/>
      <c r="B13" s="18"/>
      <c r="C13" s="300"/>
      <c r="D13" s="23"/>
      <c r="E13" s="23"/>
      <c r="F13" s="24"/>
      <c r="I13" s="284"/>
      <c r="J13" s="18"/>
      <c r="K13" s="282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83"/>
      <c r="Z13" s="21"/>
      <c r="AA13" s="281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83">
        <f>'В-42'!C14:C15</f>
        <v>3</v>
      </c>
      <c r="B14" s="42"/>
      <c r="C14" s="299" t="str">
        <f>'В-42'!D14:D15</f>
        <v>МАЕР   АЛЕКСАНДР</v>
      </c>
      <c r="D14" s="21" t="s">
        <v>33</v>
      </c>
      <c r="E14" s="21" t="s">
        <v>34</v>
      </c>
      <c r="F14" s="22" t="s">
        <v>35</v>
      </c>
      <c r="G14" s="80"/>
      <c r="H14" s="61"/>
      <c r="I14" s="283"/>
      <c r="J14" s="21"/>
      <c r="K14" s="281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84"/>
      <c r="Z14" s="18"/>
      <c r="AA14" s="282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84"/>
      <c r="B15" s="18"/>
      <c r="C15" s="300"/>
      <c r="D15" s="23"/>
      <c r="E15" s="23"/>
      <c r="F15" s="24"/>
      <c r="I15" s="284"/>
      <c r="J15" s="18"/>
      <c r="K15" s="282"/>
      <c r="L15" s="18"/>
      <c r="M15" s="18"/>
      <c r="N15" s="53"/>
      <c r="O15" s="79"/>
      <c r="P15" s="20"/>
      <c r="Q15" s="283"/>
      <c r="R15" s="21"/>
      <c r="S15" s="281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83">
        <f>'В-42'!C16:C17</f>
        <v>4</v>
      </c>
      <c r="B16" s="42"/>
      <c r="C16" s="299" t="str">
        <f>'В-42'!D16:D17</f>
        <v>САНКЕРЯН  КОРЮН</v>
      </c>
      <c r="D16" s="21" t="s">
        <v>33</v>
      </c>
      <c r="E16" s="21" t="s">
        <v>34</v>
      </c>
      <c r="F16" s="22" t="s">
        <v>35</v>
      </c>
      <c r="G16" s="80"/>
      <c r="H16" s="61"/>
      <c r="I16" s="283"/>
      <c r="J16" s="21"/>
      <c r="K16" s="281"/>
      <c r="L16" s="21" t="s">
        <v>33</v>
      </c>
      <c r="M16" s="21" t="s">
        <v>34</v>
      </c>
      <c r="N16" s="22" t="s">
        <v>35</v>
      </c>
      <c r="O16" s="78"/>
      <c r="P16" s="50"/>
      <c r="Q16" s="284"/>
      <c r="R16" s="18"/>
      <c r="S16" s="285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84"/>
      <c r="B17" s="18"/>
      <c r="C17" s="300"/>
      <c r="D17" s="23"/>
      <c r="E17" s="23"/>
      <c r="F17" s="24"/>
      <c r="I17" s="284"/>
      <c r="J17" s="18"/>
      <c r="K17" s="282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83"/>
      <c r="AH17" s="21"/>
      <c r="AI17" s="281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83">
        <f>'В-42'!C18:C19</f>
        <v>5</v>
      </c>
      <c r="B18" s="42"/>
      <c r="C18" s="299" t="str">
        <f>'В-42'!D18:D19</f>
        <v>МУСИН  РУСТАМ</v>
      </c>
      <c r="D18" s="21" t="s">
        <v>33</v>
      </c>
      <c r="E18" s="21" t="s">
        <v>34</v>
      </c>
      <c r="F18" s="22" t="s">
        <v>35</v>
      </c>
      <c r="G18" s="80"/>
      <c r="H18" s="61"/>
      <c r="I18" s="283"/>
      <c r="J18" s="21"/>
      <c r="K18" s="281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84"/>
      <c r="AH18" s="18"/>
      <c r="AI18" s="282"/>
      <c r="AJ18" s="18"/>
      <c r="AK18" s="18"/>
      <c r="AL18" s="53"/>
      <c r="AM18" s="54"/>
    </row>
    <row r="19" spans="1:39" s="17" customFormat="1" ht="21.75" customHeight="1" thickBot="1">
      <c r="A19" s="284"/>
      <c r="B19" s="18"/>
      <c r="C19" s="300"/>
      <c r="D19" s="23"/>
      <c r="E19" s="23"/>
      <c r="F19" s="24"/>
      <c r="I19" s="284"/>
      <c r="J19" s="18"/>
      <c r="K19" s="282"/>
      <c r="L19" s="18"/>
      <c r="M19" s="18"/>
      <c r="N19" s="53"/>
      <c r="O19" s="79"/>
      <c r="P19" s="20"/>
      <c r="Q19" s="283"/>
      <c r="R19" s="21"/>
      <c r="S19" s="281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83">
        <f>'В-42'!C20:C21</f>
        <v>6</v>
      </c>
      <c r="B20" s="42"/>
      <c r="C20" s="299" t="str">
        <f>'В-42'!D20:D21</f>
        <v>ФИНК  МИХАИЛ</v>
      </c>
      <c r="D20" s="21" t="s">
        <v>33</v>
      </c>
      <c r="E20" s="21" t="s">
        <v>34</v>
      </c>
      <c r="F20" s="22" t="s">
        <v>35</v>
      </c>
      <c r="G20" s="80"/>
      <c r="H20" s="61"/>
      <c r="I20" s="283"/>
      <c r="J20" s="21"/>
      <c r="K20" s="281"/>
      <c r="L20" s="21" t="s">
        <v>33</v>
      </c>
      <c r="M20" s="21" t="s">
        <v>34</v>
      </c>
      <c r="N20" s="22" t="s">
        <v>35</v>
      </c>
      <c r="O20" s="78"/>
      <c r="P20" s="50"/>
      <c r="Q20" s="284"/>
      <c r="R20" s="18"/>
      <c r="S20" s="285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84"/>
      <c r="B21" s="18"/>
      <c r="C21" s="300"/>
      <c r="D21" s="23"/>
      <c r="E21" s="23"/>
      <c r="F21" s="24"/>
      <c r="G21" s="80"/>
      <c r="H21" s="61"/>
      <c r="I21" s="284"/>
      <c r="J21" s="18"/>
      <c r="K21" s="282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83"/>
      <c r="Z21" s="21"/>
      <c r="AA21" s="281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83">
        <f>'В-42'!C22:C23</f>
        <v>7</v>
      </c>
      <c r="B22" s="42"/>
      <c r="C22" s="299" t="str">
        <f>'В-42'!D22:D23</f>
        <v>КОСНЫРЕВ  ЕГОР</v>
      </c>
      <c r="D22" s="21" t="s">
        <v>33</v>
      </c>
      <c r="E22" s="21" t="s">
        <v>34</v>
      </c>
      <c r="F22" s="22" t="s">
        <v>35</v>
      </c>
      <c r="I22" s="283"/>
      <c r="J22" s="21"/>
      <c r="K22" s="281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84"/>
      <c r="Z22" s="18"/>
      <c r="AA22" s="282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84"/>
      <c r="B23" s="18"/>
      <c r="C23" s="300"/>
      <c r="D23" s="23"/>
      <c r="E23" s="23"/>
      <c r="F23" s="24"/>
      <c r="G23" s="80"/>
      <c r="H23" s="61"/>
      <c r="I23" s="284"/>
      <c r="J23" s="18"/>
      <c r="K23" s="282"/>
      <c r="L23" s="18"/>
      <c r="M23" s="18"/>
      <c r="N23" s="53"/>
      <c r="O23" s="79"/>
      <c r="P23" s="20"/>
      <c r="Q23" s="283"/>
      <c r="R23" s="21"/>
      <c r="S23" s="281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83">
        <f>'В-42'!C24:C25</f>
        <v>8</v>
      </c>
      <c r="B24" s="42"/>
      <c r="C24" s="299" t="str">
        <f>'В-42'!D24:D25</f>
        <v>ТУЛЕШЕВ  АНСАР</v>
      </c>
      <c r="D24" s="21" t="s">
        <v>33</v>
      </c>
      <c r="E24" s="21" t="s">
        <v>34</v>
      </c>
      <c r="F24" s="22" t="s">
        <v>35</v>
      </c>
      <c r="I24" s="283"/>
      <c r="J24" s="21"/>
      <c r="K24" s="281"/>
      <c r="L24" s="21" t="s">
        <v>33</v>
      </c>
      <c r="M24" s="21" t="s">
        <v>34</v>
      </c>
      <c r="N24" s="22" t="s">
        <v>35</v>
      </c>
      <c r="O24" s="78"/>
      <c r="P24" s="50"/>
      <c r="Q24" s="284"/>
      <c r="R24" s="18"/>
      <c r="S24" s="285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84"/>
      <c r="B25" s="18"/>
      <c r="C25" s="300"/>
      <c r="D25" s="23"/>
      <c r="E25" s="23"/>
      <c r="F25" s="24"/>
      <c r="G25" s="80"/>
      <c r="H25" s="61"/>
      <c r="I25" s="284"/>
      <c r="J25" s="18"/>
      <c r="K25" s="282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83"/>
      <c r="AP25" s="21"/>
      <c r="AQ25" s="281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83">
        <f>'В-42'!C26:C27</f>
        <v>9</v>
      </c>
      <c r="B26" s="42"/>
      <c r="C26" s="299" t="str">
        <f>'В-42'!D26:D27</f>
        <v>ТУРГАМБЕКОВ  ТИМУР</v>
      </c>
      <c r="D26" s="21" t="s">
        <v>33</v>
      </c>
      <c r="E26" s="21" t="s">
        <v>34</v>
      </c>
      <c r="F26" s="22" t="s">
        <v>35</v>
      </c>
      <c r="I26" s="283"/>
      <c r="J26" s="21"/>
      <c r="K26" s="281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84"/>
      <c r="AP26" s="18"/>
      <c r="AQ26" s="282"/>
      <c r="AR26" s="18"/>
      <c r="AS26" s="18"/>
      <c r="AT26" s="53"/>
      <c r="AU26" s="58"/>
    </row>
    <row r="27" spans="1:47" s="17" customFormat="1" ht="21.75" customHeight="1" thickBot="1">
      <c r="A27" s="284"/>
      <c r="B27" s="18"/>
      <c r="C27" s="300"/>
      <c r="D27" s="23"/>
      <c r="E27" s="23"/>
      <c r="F27" s="24"/>
      <c r="G27" s="80"/>
      <c r="H27" s="61"/>
      <c r="I27" s="284"/>
      <c r="J27" s="18"/>
      <c r="K27" s="282"/>
      <c r="L27" s="18"/>
      <c r="M27" s="18"/>
      <c r="N27" s="53"/>
      <c r="O27" s="79"/>
      <c r="P27" s="20"/>
      <c r="Q27" s="283"/>
      <c r="R27" s="21"/>
      <c r="S27" s="281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83">
        <f>'В-42'!C28:C29</f>
        <v>10</v>
      </c>
      <c r="B28" s="42"/>
      <c r="C28" s="299" t="str">
        <f>'В-42'!D28:D29</f>
        <v>ЯЦЕНКО  ВЛАДИМИР</v>
      </c>
      <c r="D28" s="21" t="s">
        <v>33</v>
      </c>
      <c r="E28" s="21" t="s">
        <v>34</v>
      </c>
      <c r="F28" s="22" t="s">
        <v>35</v>
      </c>
      <c r="I28" s="283"/>
      <c r="J28" s="21"/>
      <c r="K28" s="281"/>
      <c r="L28" s="21" t="s">
        <v>33</v>
      </c>
      <c r="M28" s="21" t="s">
        <v>34</v>
      </c>
      <c r="N28" s="22" t="s">
        <v>35</v>
      </c>
      <c r="O28" s="78"/>
      <c r="P28" s="50"/>
      <c r="Q28" s="284"/>
      <c r="R28" s="18"/>
      <c r="S28" s="285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84"/>
      <c r="B29" s="18"/>
      <c r="C29" s="300"/>
      <c r="D29" s="23"/>
      <c r="E29" s="23"/>
      <c r="F29" s="24"/>
      <c r="G29" s="80"/>
      <c r="H29" s="61"/>
      <c r="I29" s="284"/>
      <c r="J29" s="18"/>
      <c r="K29" s="282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83"/>
      <c r="Z29" s="21"/>
      <c r="AA29" s="281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83">
        <f>'В-42'!C30:C31</f>
        <v>11</v>
      </c>
      <c r="B30" s="42"/>
      <c r="C30" s="299" t="str">
        <f>'В-42'!D30:D31</f>
        <v>ДЕНИСЕВИЧ  СЕРГЕЙ</v>
      </c>
      <c r="D30" s="21" t="s">
        <v>33</v>
      </c>
      <c r="E30" s="21" t="s">
        <v>34</v>
      </c>
      <c r="F30" s="22" t="s">
        <v>35</v>
      </c>
      <c r="I30" s="283"/>
      <c r="J30" s="21"/>
      <c r="K30" s="281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84"/>
      <c r="Z30" s="18"/>
      <c r="AA30" s="282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84"/>
      <c r="B31" s="18"/>
      <c r="C31" s="300"/>
      <c r="D31" s="23"/>
      <c r="E31" s="23"/>
      <c r="F31" s="24"/>
      <c r="G31" s="80"/>
      <c r="H31" s="61"/>
      <c r="I31" s="284"/>
      <c r="J31" s="18"/>
      <c r="K31" s="282"/>
      <c r="L31" s="18"/>
      <c r="M31" s="18"/>
      <c r="N31" s="53"/>
      <c r="O31" s="79"/>
      <c r="P31" s="20"/>
      <c r="Q31" s="283"/>
      <c r="R31" s="21"/>
      <c r="S31" s="281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83">
        <f>'В-42'!C32:C33</f>
        <v>12</v>
      </c>
      <c r="B32" s="42"/>
      <c r="C32" s="299" t="str">
        <f>'В-42'!D32:D33</f>
        <v>АШИРБАЕВ  ТИМУРЛАН</v>
      </c>
      <c r="D32" s="21" t="s">
        <v>33</v>
      </c>
      <c r="E32" s="21" t="s">
        <v>34</v>
      </c>
      <c r="F32" s="22" t="s">
        <v>35</v>
      </c>
      <c r="G32" s="80"/>
      <c r="H32" s="61"/>
      <c r="I32" s="283"/>
      <c r="J32" s="21"/>
      <c r="K32" s="281"/>
      <c r="L32" s="21" t="s">
        <v>33</v>
      </c>
      <c r="M32" s="21" t="s">
        <v>34</v>
      </c>
      <c r="N32" s="22" t="s">
        <v>35</v>
      </c>
      <c r="O32" s="78"/>
      <c r="P32" s="50"/>
      <c r="Q32" s="284"/>
      <c r="R32" s="18"/>
      <c r="S32" s="285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84"/>
      <c r="B33" s="18"/>
      <c r="C33" s="300"/>
      <c r="D33" s="23"/>
      <c r="E33" s="23"/>
      <c r="F33" s="24"/>
      <c r="G33" s="17"/>
      <c r="H33" s="17"/>
      <c r="I33" s="284"/>
      <c r="J33" s="18"/>
      <c r="K33" s="282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83"/>
      <c r="AH33" s="21"/>
      <c r="AI33" s="281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83">
        <f>'В-42'!C34:C35</f>
        <v>0</v>
      </c>
      <c r="B34" s="42"/>
      <c r="C34" s="299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83"/>
      <c r="J34" s="21"/>
      <c r="K34" s="281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84"/>
      <c r="AH34" s="18"/>
      <c r="AI34" s="282"/>
      <c r="AJ34" s="18"/>
      <c r="AK34" s="18"/>
      <c r="AL34" s="53"/>
      <c r="AU34" s="56"/>
    </row>
    <row r="35" spans="1:47" ht="21.75" customHeight="1" thickBot="1">
      <c r="A35" s="284"/>
      <c r="B35" s="18"/>
      <c r="C35" s="300"/>
      <c r="D35" s="23"/>
      <c r="E35" s="23"/>
      <c r="F35" s="24"/>
      <c r="G35" s="17"/>
      <c r="H35" s="17"/>
      <c r="I35" s="284"/>
      <c r="J35" s="18"/>
      <c r="K35" s="282"/>
      <c r="L35" s="18"/>
      <c r="M35" s="18"/>
      <c r="N35" s="53"/>
      <c r="O35" s="79"/>
      <c r="P35" s="20"/>
      <c r="Q35" s="283"/>
      <c r="R35" s="21"/>
      <c r="S35" s="281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83">
        <f>'В-42'!C36:C37</f>
        <v>0</v>
      </c>
      <c r="B36" s="42"/>
      <c r="C36" s="299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83"/>
      <c r="J36" s="21"/>
      <c r="K36" s="281"/>
      <c r="L36" s="21" t="s">
        <v>33</v>
      </c>
      <c r="M36" s="21" t="s">
        <v>34</v>
      </c>
      <c r="N36" s="22" t="s">
        <v>35</v>
      </c>
      <c r="O36" s="78"/>
      <c r="P36" s="50"/>
      <c r="Q36" s="284"/>
      <c r="R36" s="18"/>
      <c r="S36" s="285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84"/>
      <c r="B37" s="18"/>
      <c r="C37" s="300"/>
      <c r="D37" s="23"/>
      <c r="E37" s="23"/>
      <c r="F37" s="24"/>
      <c r="G37" s="17"/>
      <c r="H37" s="17"/>
      <c r="I37" s="284"/>
      <c r="J37" s="18"/>
      <c r="K37" s="282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83"/>
      <c r="Z37" s="21"/>
      <c r="AA37" s="281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83">
        <f>'В-42'!C38:C39</f>
        <v>0</v>
      </c>
      <c r="B38" s="42"/>
      <c r="C38" s="299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83"/>
      <c r="J38" s="21"/>
      <c r="K38" s="281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84"/>
      <c r="Z38" s="18"/>
      <c r="AA38" s="282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84"/>
      <c r="B39" s="18"/>
      <c r="C39" s="300"/>
      <c r="D39" s="23"/>
      <c r="E39" s="23"/>
      <c r="F39" s="24"/>
      <c r="G39" s="17"/>
      <c r="H39" s="17"/>
      <c r="I39" s="284"/>
      <c r="J39" s="18"/>
      <c r="K39" s="282"/>
      <c r="L39" s="18"/>
      <c r="M39" s="18"/>
      <c r="N39" s="53"/>
      <c r="O39" s="79"/>
      <c r="P39" s="20"/>
      <c r="Q39" s="283"/>
      <c r="R39" s="21"/>
      <c r="S39" s="281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83">
        <f>'В-42'!C40:C41</f>
        <v>0</v>
      </c>
      <c r="B40" s="42"/>
      <c r="C40" s="299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83"/>
      <c r="J40" s="21"/>
      <c r="K40" s="281"/>
      <c r="L40" s="21" t="s">
        <v>33</v>
      </c>
      <c r="M40" s="21" t="s">
        <v>34</v>
      </c>
      <c r="N40" s="22" t="s">
        <v>35</v>
      </c>
      <c r="O40" s="78"/>
      <c r="P40" s="50"/>
      <c r="Q40" s="284"/>
      <c r="R40" s="18"/>
      <c r="S40" s="285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84"/>
      <c r="B41" s="18"/>
      <c r="C41" s="300"/>
      <c r="D41" s="23"/>
      <c r="E41" s="23"/>
      <c r="F41" s="24"/>
      <c r="G41" s="17"/>
      <c r="H41" s="17"/>
      <c r="I41" s="284"/>
      <c r="J41" s="18"/>
      <c r="K41" s="282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86"/>
      <c r="AX41" s="288"/>
      <c r="AY41" s="289"/>
      <c r="AZ41" s="289"/>
      <c r="BA41" s="290"/>
      <c r="BB41" s="27"/>
    </row>
    <row r="42" spans="1:54" ht="21.75" customHeight="1" thickBot="1">
      <c r="A42" s="283">
        <f>'В-42'!C42:C43</f>
        <v>0</v>
      </c>
      <c r="B42" s="42"/>
      <c r="C42" s="299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83"/>
      <c r="J42" s="21"/>
      <c r="K42" s="281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87"/>
      <c r="AX42" s="291"/>
      <c r="AY42" s="292"/>
      <c r="AZ42" s="292"/>
      <c r="BA42" s="293"/>
      <c r="BB42" s="20"/>
    </row>
    <row r="43" spans="1:47" ht="21.75" customHeight="1" thickBot="1">
      <c r="A43" s="284"/>
      <c r="B43" s="18"/>
      <c r="C43" s="300"/>
      <c r="D43" s="23"/>
      <c r="E43" s="23"/>
      <c r="F43" s="24"/>
      <c r="I43" s="284"/>
      <c r="J43" s="18"/>
      <c r="K43" s="282"/>
      <c r="L43" s="18"/>
      <c r="M43" s="18"/>
      <c r="N43" s="53"/>
      <c r="O43" s="79"/>
      <c r="P43" s="20"/>
      <c r="Q43" s="283"/>
      <c r="R43" s="21"/>
      <c r="S43" s="281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83">
        <f>'В-42'!C44:C45</f>
        <v>0</v>
      </c>
      <c r="B44" s="42"/>
      <c r="C44" s="299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83"/>
      <c r="J44" s="21"/>
      <c r="K44" s="281"/>
      <c r="L44" s="21" t="s">
        <v>33</v>
      </c>
      <c r="M44" s="21" t="s">
        <v>34</v>
      </c>
      <c r="N44" s="22" t="s">
        <v>35</v>
      </c>
      <c r="O44" s="78"/>
      <c r="P44" s="50"/>
      <c r="Q44" s="284"/>
      <c r="R44" s="18"/>
      <c r="S44" s="285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84"/>
      <c r="B45" s="18"/>
      <c r="C45" s="300"/>
      <c r="D45" s="23"/>
      <c r="E45" s="25"/>
      <c r="F45" s="26"/>
      <c r="G45" s="17"/>
      <c r="H45" s="17"/>
      <c r="I45" s="284"/>
      <c r="J45" s="18"/>
      <c r="K45" s="282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83"/>
      <c r="Z45" s="21"/>
      <c r="AA45" s="281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83">
        <f>'В-42'!C46:C47</f>
        <v>0</v>
      </c>
      <c r="B46" s="42"/>
      <c r="C46" s="299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83"/>
      <c r="J46" s="21"/>
      <c r="K46" s="281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84"/>
      <c r="Z46" s="18"/>
      <c r="AA46" s="282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84"/>
      <c r="B47" s="18"/>
      <c r="C47" s="300"/>
      <c r="D47" s="23"/>
      <c r="E47" s="25"/>
      <c r="F47" s="26"/>
      <c r="G47" s="17"/>
      <c r="H47" s="17"/>
      <c r="I47" s="284"/>
      <c r="J47" s="18"/>
      <c r="K47" s="282"/>
      <c r="L47" s="18"/>
      <c r="M47" s="18"/>
      <c r="N47" s="53"/>
      <c r="O47" s="79"/>
      <c r="P47" s="20"/>
      <c r="Q47" s="283"/>
      <c r="R47" s="21"/>
      <c r="S47" s="281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83">
        <f>'В-42'!C48:C49</f>
        <v>0</v>
      </c>
      <c r="B48" s="42"/>
      <c r="C48" s="299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83"/>
      <c r="J48" s="21"/>
      <c r="K48" s="281"/>
      <c r="L48" s="21" t="s">
        <v>33</v>
      </c>
      <c r="M48" s="21" t="s">
        <v>34</v>
      </c>
      <c r="N48" s="22" t="s">
        <v>35</v>
      </c>
      <c r="O48" s="78"/>
      <c r="P48" s="50"/>
      <c r="Q48" s="284"/>
      <c r="R48" s="18"/>
      <c r="S48" s="285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84"/>
      <c r="B49" s="18"/>
      <c r="C49" s="300"/>
      <c r="D49" s="23"/>
      <c r="E49" s="25"/>
      <c r="F49" s="26"/>
      <c r="G49" s="17"/>
      <c r="H49" s="17"/>
      <c r="I49" s="284"/>
      <c r="J49" s="18"/>
      <c r="K49" s="282"/>
      <c r="L49" s="18"/>
      <c r="M49" s="18"/>
      <c r="N49" s="53"/>
      <c r="AD49" s="17"/>
      <c r="AE49" s="48"/>
      <c r="AF49" s="20"/>
      <c r="AG49" s="283"/>
      <c r="AH49" s="21"/>
      <c r="AI49" s="281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83">
        <f>'В-42'!C50:C51</f>
        <v>0</v>
      </c>
      <c r="B50" s="42"/>
      <c r="C50" s="299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83"/>
      <c r="J50" s="21"/>
      <c r="K50" s="281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84"/>
      <c r="AH50" s="18"/>
      <c r="AI50" s="282"/>
      <c r="AJ50" s="18"/>
      <c r="AK50" s="18"/>
      <c r="AL50" s="53"/>
      <c r="AM50" s="54"/>
      <c r="AU50" s="56"/>
    </row>
    <row r="51" spans="1:47" ht="21.75" customHeight="1" thickBot="1">
      <c r="A51" s="284"/>
      <c r="B51" s="18"/>
      <c r="C51" s="300"/>
      <c r="D51" s="23"/>
      <c r="E51" s="25"/>
      <c r="F51" s="26"/>
      <c r="G51" s="17"/>
      <c r="H51" s="17"/>
      <c r="I51" s="284"/>
      <c r="J51" s="18"/>
      <c r="K51" s="282"/>
      <c r="L51" s="18"/>
      <c r="M51" s="18"/>
      <c r="N51" s="53"/>
      <c r="O51" s="79"/>
      <c r="P51" s="20"/>
      <c r="Q51" s="283"/>
      <c r="R51" s="21"/>
      <c r="S51" s="281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83">
        <f>'В-42'!C52:C53</f>
        <v>0</v>
      </c>
      <c r="B52" s="42"/>
      <c r="C52" s="299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83"/>
      <c r="J52" s="21"/>
      <c r="K52" s="281"/>
      <c r="L52" s="21" t="s">
        <v>33</v>
      </c>
      <c r="M52" s="21" t="s">
        <v>34</v>
      </c>
      <c r="N52" s="22" t="s">
        <v>35</v>
      </c>
      <c r="O52" s="78"/>
      <c r="P52" s="50"/>
      <c r="Q52" s="284"/>
      <c r="R52" s="18"/>
      <c r="S52" s="285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84"/>
      <c r="B53" s="18"/>
      <c r="C53" s="300"/>
      <c r="D53" s="23"/>
      <c r="E53" s="25"/>
      <c r="F53" s="26"/>
      <c r="G53" s="17"/>
      <c r="H53" s="17"/>
      <c r="I53" s="284"/>
      <c r="J53" s="18"/>
      <c r="K53" s="282"/>
      <c r="L53" s="18"/>
      <c r="M53" s="18"/>
      <c r="N53" s="53"/>
      <c r="V53" s="55"/>
      <c r="W53" s="35"/>
      <c r="X53" s="20"/>
      <c r="Y53" s="283"/>
      <c r="Z53" s="21"/>
      <c r="AA53" s="281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83">
        <f>'В-42'!C54:C55</f>
        <v>0</v>
      </c>
      <c r="B54" s="42"/>
      <c r="C54" s="299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83"/>
      <c r="J54" s="21"/>
      <c r="K54" s="281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84"/>
      <c r="Z54" s="18"/>
      <c r="AA54" s="282"/>
      <c r="AB54" s="18"/>
      <c r="AC54" s="18"/>
      <c r="AD54" s="53"/>
      <c r="AM54" s="56"/>
      <c r="AU54" s="56"/>
    </row>
    <row r="55" spans="1:47" ht="21.75" customHeight="1" thickBot="1">
      <c r="A55" s="284"/>
      <c r="B55" s="18"/>
      <c r="C55" s="300"/>
      <c r="D55" s="23"/>
      <c r="E55" s="25"/>
      <c r="F55" s="26"/>
      <c r="I55" s="284"/>
      <c r="J55" s="18"/>
      <c r="K55" s="282"/>
      <c r="L55" s="18"/>
      <c r="M55" s="18"/>
      <c r="N55" s="53"/>
      <c r="O55" s="79"/>
      <c r="P55" s="20"/>
      <c r="Q55" s="283"/>
      <c r="R55" s="21"/>
      <c r="S55" s="281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83">
        <f>'В-42'!C56:C57</f>
        <v>0</v>
      </c>
      <c r="B56" s="42"/>
      <c r="C56" s="299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83"/>
      <c r="J56" s="21"/>
      <c r="K56" s="281"/>
      <c r="L56" s="21" t="s">
        <v>33</v>
      </c>
      <c r="M56" s="21" t="s">
        <v>34</v>
      </c>
      <c r="N56" s="22" t="s">
        <v>35</v>
      </c>
      <c r="O56" s="78"/>
      <c r="P56" s="50"/>
      <c r="Q56" s="284"/>
      <c r="R56" s="18"/>
      <c r="S56" s="285"/>
      <c r="T56" s="18"/>
      <c r="U56" s="18"/>
      <c r="V56" s="53"/>
      <c r="AM56" s="56"/>
      <c r="AU56" s="56"/>
    </row>
    <row r="57" spans="1:51" ht="21.75" customHeight="1" thickBot="1">
      <c r="A57" s="284"/>
      <c r="B57" s="18"/>
      <c r="C57" s="300"/>
      <c r="D57" s="23"/>
      <c r="E57" s="25"/>
      <c r="F57" s="26"/>
      <c r="G57" s="17"/>
      <c r="H57" s="17"/>
      <c r="I57" s="284"/>
      <c r="J57" s="18"/>
      <c r="K57" s="282"/>
      <c r="L57" s="18"/>
      <c r="M57" s="18"/>
      <c r="N57" s="53"/>
      <c r="AM57" s="56"/>
      <c r="AO57" s="283"/>
      <c r="AP57" s="21"/>
      <c r="AQ57" s="281"/>
      <c r="AR57" s="21" t="s">
        <v>33</v>
      </c>
      <c r="AS57" s="21" t="s">
        <v>34</v>
      </c>
      <c r="AT57" s="22" t="s">
        <v>35</v>
      </c>
      <c r="AU57" s="61"/>
      <c r="AY57" s="294"/>
    </row>
    <row r="58" spans="1:51" ht="21.75" customHeight="1" thickBot="1">
      <c r="A58" s="283">
        <f>'В-42'!C58:C59</f>
        <v>0</v>
      </c>
      <c r="B58" s="42"/>
      <c r="C58" s="299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83"/>
      <c r="J58" s="21"/>
      <c r="K58" s="281"/>
      <c r="L58" s="21" t="s">
        <v>33</v>
      </c>
      <c r="M58" s="21" t="s">
        <v>34</v>
      </c>
      <c r="N58" s="22" t="s">
        <v>35</v>
      </c>
      <c r="AM58" s="56"/>
      <c r="AN58" s="57"/>
      <c r="AO58" s="284"/>
      <c r="AP58" s="18"/>
      <c r="AQ58" s="282"/>
      <c r="AR58" s="18"/>
      <c r="AS58" s="18"/>
      <c r="AT58" s="53"/>
      <c r="AY58" s="294"/>
    </row>
    <row r="59" spans="1:52" ht="21.75" customHeight="1" thickBot="1">
      <c r="A59" s="284"/>
      <c r="B59" s="18"/>
      <c r="C59" s="300"/>
      <c r="D59" s="23"/>
      <c r="E59" s="25"/>
      <c r="F59" s="26"/>
      <c r="G59" s="17"/>
      <c r="H59" s="17"/>
      <c r="I59" s="284"/>
      <c r="J59" s="18"/>
      <c r="K59" s="282"/>
      <c r="L59" s="18"/>
      <c r="M59" s="18"/>
      <c r="N59" s="53"/>
      <c r="O59" s="79"/>
      <c r="P59" s="20"/>
      <c r="Q59" s="283"/>
      <c r="R59" s="21"/>
      <c r="S59" s="281"/>
      <c r="T59" s="21" t="s">
        <v>33</v>
      </c>
      <c r="U59" s="21" t="s">
        <v>34</v>
      </c>
      <c r="V59" s="22" t="s">
        <v>35</v>
      </c>
      <c r="AM59" s="56"/>
      <c r="AW59" s="276" t="s">
        <v>140</v>
      </c>
      <c r="AX59" s="276"/>
      <c r="AY59" s="276"/>
      <c r="AZ59" s="276"/>
    </row>
    <row r="60" spans="1:53" ht="21.75" customHeight="1" thickBot="1">
      <c r="A60" s="283">
        <f>'В-42'!C60:C61</f>
        <v>0</v>
      </c>
      <c r="B60" s="42"/>
      <c r="C60" s="299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83"/>
      <c r="J60" s="21"/>
      <c r="K60" s="281"/>
      <c r="L60" s="21" t="s">
        <v>33</v>
      </c>
      <c r="M60" s="21" t="s">
        <v>34</v>
      </c>
      <c r="N60" s="22" t="s">
        <v>35</v>
      </c>
      <c r="O60" s="78"/>
      <c r="P60" s="50"/>
      <c r="Q60" s="284"/>
      <c r="R60" s="18"/>
      <c r="S60" s="285"/>
      <c r="T60" s="18"/>
      <c r="U60" s="18"/>
      <c r="V60" s="53"/>
      <c r="W60" s="28"/>
      <c r="X60" s="20"/>
      <c r="AM60" s="56"/>
      <c r="AS60" s="280" t="s">
        <v>141</v>
      </c>
      <c r="AT60" s="280"/>
      <c r="AU60" s="280" t="s">
        <v>144</v>
      </c>
      <c r="AV60" s="280"/>
      <c r="AW60" s="280" t="s">
        <v>142</v>
      </c>
      <c r="AX60" s="280"/>
      <c r="AY60" s="280"/>
      <c r="AZ60" s="280" t="s">
        <v>143</v>
      </c>
      <c r="BA60" s="280"/>
    </row>
    <row r="61" spans="1:53" ht="21.75" customHeight="1" thickBot="1">
      <c r="A61" s="284"/>
      <c r="B61" s="18"/>
      <c r="C61" s="300"/>
      <c r="D61" s="23"/>
      <c r="E61" s="25"/>
      <c r="F61" s="26"/>
      <c r="G61" s="17"/>
      <c r="H61" s="17"/>
      <c r="I61" s="284"/>
      <c r="J61" s="18"/>
      <c r="K61" s="282"/>
      <c r="L61" s="18"/>
      <c r="M61" s="18"/>
      <c r="N61" s="53"/>
      <c r="V61" s="55"/>
      <c r="W61" s="35"/>
      <c r="X61" s="20"/>
      <c r="Y61" s="283"/>
      <c r="Z61" s="21"/>
      <c r="AA61" s="281"/>
      <c r="AB61" s="21" t="s">
        <v>33</v>
      </c>
      <c r="AC61" s="21" t="s">
        <v>34</v>
      </c>
      <c r="AD61" s="22" t="s">
        <v>35</v>
      </c>
      <c r="AM61" s="56"/>
      <c r="AS61" s="295">
        <v>1</v>
      </c>
      <c r="AT61" s="295"/>
      <c r="AU61" s="280" t="e">
        <f>_xlfn.IFERROR(INDEX('Х-42'!A$10:A$151,MATCH(AS61,'Х-42'!AA$10:AA$151,0),1),"")</f>
        <v>#NAME?</v>
      </c>
      <c r="AV61" s="280"/>
      <c r="AW61" s="280" t="e">
        <f>_xlfn.IFERROR(INDEX('Х-42'!B$10:B$151,MATCH(AS61,'Х-42'!AA$10:AA$151,0),1),"")</f>
        <v>#NAME?</v>
      </c>
      <c r="AX61" s="280"/>
      <c r="AY61" s="280"/>
      <c r="AZ61" s="280" t="e">
        <f>_xlfn.IFERROR(INDEX('Х-42'!C$10:C$151,MATCH(AS61,'Х-42'!AA$10:AA$151,0),1),"")</f>
        <v>#NAME?</v>
      </c>
      <c r="BA61" s="280"/>
    </row>
    <row r="62" spans="1:53" ht="21.75" customHeight="1" thickBot="1">
      <c r="A62" s="283">
        <f>'В-42'!C62:C63</f>
        <v>0</v>
      </c>
      <c r="B62" s="42"/>
      <c r="C62" s="299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83"/>
      <c r="J62" s="21"/>
      <c r="K62" s="281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84"/>
      <c r="Z62" s="18"/>
      <c r="AA62" s="282"/>
      <c r="AB62" s="18"/>
      <c r="AC62" s="18"/>
      <c r="AD62" s="53"/>
      <c r="AE62" s="50"/>
      <c r="AF62" s="20"/>
      <c r="AM62" s="56"/>
      <c r="AS62" s="295">
        <v>2</v>
      </c>
      <c r="AT62" s="295"/>
      <c r="AU62" s="280" t="e">
        <f>_xlfn.IFERROR(INDEX('Х-42'!A$10:A$151,MATCH(AS62,'Х-42'!AA$10:AA$151,0),1),"")</f>
        <v>#NAME?</v>
      </c>
      <c r="AV62" s="280"/>
      <c r="AW62" s="280" t="e">
        <f>_xlfn.IFERROR(INDEX('Х-42'!B$10:B$151,MATCH(AS62,'Х-42'!AA$10:AA$151,0),1),"")</f>
        <v>#NAME?</v>
      </c>
      <c r="AX62" s="280"/>
      <c r="AY62" s="280"/>
      <c r="AZ62" s="280" t="e">
        <f>_xlfn.IFERROR(INDEX('Х-42'!C$10:C$151,MATCH(AS62,'Х-42'!AA$10:AA$151,0),1),"")</f>
        <v>#NAME?</v>
      </c>
      <c r="BA62" s="280"/>
    </row>
    <row r="63" spans="1:53" ht="21.75" customHeight="1" thickBot="1">
      <c r="A63" s="284"/>
      <c r="B63" s="18"/>
      <c r="C63" s="300"/>
      <c r="D63" s="23"/>
      <c r="E63" s="25"/>
      <c r="F63" s="26"/>
      <c r="G63" s="17"/>
      <c r="H63" s="17"/>
      <c r="I63" s="284"/>
      <c r="J63" s="18"/>
      <c r="K63" s="282"/>
      <c r="L63" s="18"/>
      <c r="M63" s="18"/>
      <c r="N63" s="53"/>
      <c r="O63" s="79"/>
      <c r="P63" s="20"/>
      <c r="Q63" s="283"/>
      <c r="R63" s="21"/>
      <c r="S63" s="281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95">
        <v>3</v>
      </c>
      <c r="AT63" s="295"/>
      <c r="AU63" s="280" t="e">
        <f>_xlfn.IFERROR(INDEX('Х-42'!A$10:A$151,MATCH(AS63,'Х-42'!AA$10:AA$151,0),1),"")</f>
        <v>#NAME?</v>
      </c>
      <c r="AV63" s="280"/>
      <c r="AW63" s="280" t="e">
        <f>_xlfn.IFERROR(INDEX('Х-42'!B$10:B$151,MATCH(AS63,'Х-42'!AA$10:AA$151,0),1),"")</f>
        <v>#NAME?</v>
      </c>
      <c r="AX63" s="280"/>
      <c r="AY63" s="280"/>
      <c r="AZ63" s="280" t="e">
        <f>_xlfn.IFERROR(INDEX('Х-42'!C$10:C$151,MATCH(AS63,'Х-42'!AA$10:AA$151,0),1),"")</f>
        <v>#NAME?</v>
      </c>
      <c r="BA63" s="280"/>
    </row>
    <row r="64" spans="1:53" ht="21.75" customHeight="1" thickBot="1">
      <c r="A64" s="283">
        <f>'В-42'!C64:C65</f>
        <v>0</v>
      </c>
      <c r="B64" s="42"/>
      <c r="C64" s="299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83"/>
      <c r="J64" s="21"/>
      <c r="K64" s="281"/>
      <c r="L64" s="21" t="s">
        <v>33</v>
      </c>
      <c r="M64" s="21" t="s">
        <v>34</v>
      </c>
      <c r="N64" s="22" t="s">
        <v>35</v>
      </c>
      <c r="O64" s="78"/>
      <c r="P64" s="50"/>
      <c r="Q64" s="284"/>
      <c r="R64" s="18"/>
      <c r="S64" s="285"/>
      <c r="T64" s="18"/>
      <c r="U64" s="18"/>
      <c r="V64" s="53"/>
      <c r="AD64" s="17"/>
      <c r="AE64" s="48"/>
      <c r="AF64" s="20"/>
      <c r="AM64" s="56"/>
      <c r="AS64" s="280">
        <v>3</v>
      </c>
      <c r="AT64" s="280"/>
      <c r="AU64" s="306" t="e">
        <f ca="1">_xlfn.IFERROR(INDEX('Х-42'!A$10:A$151,MATCH(AS64,OFFSET('Х-42'!AA10,MATCH(AS63,'Х-42'!AA$10:AA73,0),0,1,1):'Х-42'!AA73,0)+MATCH(AS63,'Х-42'!AA$10:AA73,0),1),"")</f>
        <v>#NAME?</v>
      </c>
      <c r="AV64" s="280"/>
      <c r="AW64" s="295" t="e">
        <f ca="1">_xlfn.IFERROR(INDEX('Х-42'!B$10:B$151,MATCH(AS64,OFFSET('Х-42'!AA10,MATCH(AS63,'Х-42'!AA$10:AA73,0),0,1,1):'Х-42'!AA73,0)+MATCH(AS63,'Х-42'!AA$10:AA73,0),1),"")</f>
        <v>#NAME?</v>
      </c>
      <c r="AX64" s="280"/>
      <c r="AY64" s="280"/>
      <c r="AZ64" s="280" t="e">
        <f ca="1">_xlfn.IFERROR(INDEX('Х-42'!C$10:C$151,MATCH(AS64,OFFSET('Х-42'!AA10,MATCH(AS63,'Х-42'!AA$10:AA73,0),0,1,1):'Х-42'!AA73,0)+MATCH(AS63,'Х-42'!AA$10:AA73,0),1),"")</f>
        <v>#NAME?</v>
      </c>
      <c r="BA64" s="280"/>
    </row>
    <row r="65" spans="1:53" ht="21.75" customHeight="1" thickBot="1">
      <c r="A65" s="284"/>
      <c r="B65" s="18"/>
      <c r="C65" s="300"/>
      <c r="D65" s="23"/>
      <c r="E65" s="25"/>
      <c r="F65" s="26"/>
      <c r="G65" s="17"/>
      <c r="H65" s="17"/>
      <c r="I65" s="284"/>
      <c r="J65" s="18"/>
      <c r="K65" s="282"/>
      <c r="L65" s="18"/>
      <c r="M65" s="18"/>
      <c r="N65" s="53"/>
      <c r="AD65" s="17"/>
      <c r="AE65" s="48"/>
      <c r="AF65" s="20"/>
      <c r="AG65" s="283"/>
      <c r="AH65" s="21"/>
      <c r="AI65" s="281"/>
      <c r="AJ65" s="21" t="s">
        <v>33</v>
      </c>
      <c r="AK65" s="21" t="s">
        <v>34</v>
      </c>
      <c r="AL65" s="22" t="s">
        <v>35</v>
      </c>
      <c r="AM65" s="60"/>
      <c r="AS65" s="280">
        <v>5</v>
      </c>
      <c r="AT65" s="280"/>
      <c r="AU65" s="280" t="e">
        <f>_xlfn.IFERROR(INDEX('Х-42'!A$10:A$151,MATCH(AS65,'Х-42'!AA$10:AA$151,0),1),"")</f>
        <v>#NAME?</v>
      </c>
      <c r="AV65" s="280"/>
      <c r="AW65" s="280" t="e">
        <f>_xlfn.IFERROR(INDEX('Х-42'!B$10:B$151,MATCH(AS65,'Х-42'!AA$10:AA$151,0),1),"")</f>
        <v>#NAME?</v>
      </c>
      <c r="AX65" s="280"/>
      <c r="AY65" s="280"/>
      <c r="AZ65" s="280" t="e">
        <f>_xlfn.IFERROR(INDEX('Х-42'!C$10:C$151,MATCH(AS65,'Х-42'!AA$10:AA$151,0),1),"")</f>
        <v>#NAME?</v>
      </c>
      <c r="BA65" s="280"/>
    </row>
    <row r="66" spans="1:53" ht="21.75" customHeight="1" thickBot="1">
      <c r="A66" s="283">
        <f>'В-42'!C66:C67</f>
        <v>0</v>
      </c>
      <c r="B66" s="42"/>
      <c r="C66" s="299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83"/>
      <c r="J66" s="21"/>
      <c r="K66" s="281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84"/>
      <c r="AH66" s="18"/>
      <c r="AI66" s="282"/>
      <c r="AJ66" s="18"/>
      <c r="AK66" s="18"/>
      <c r="AL66" s="53"/>
      <c r="AS66" s="280">
        <v>5</v>
      </c>
      <c r="AT66" s="280"/>
      <c r="AU66" s="280" t="e">
        <f ca="1">_xlfn.IFERROR(INDEX('Х-42'!A$10:A$151,MATCH(AS66,OFFSET('Х-42'!AA10,MATCH(AS65,'Х-42'!AA$10:AA73,0),0,1,1):'Х-42'!AA73,0)+MATCH(AS65,'Х-42'!AA$10:AA73,0),1),"")</f>
        <v>#NAME?</v>
      </c>
      <c r="AV66" s="280"/>
      <c r="AW66" s="280" t="e">
        <f ca="1">_xlfn.IFERROR(INDEX('Х-42'!B$10:B$151,MATCH(AS66,OFFSET('Х-42'!AA10,MATCH(AS65,'Х-42'!AA$10:AA73,0),0,1,1):'Х-42'!AA73,0)+MATCH(AS65,'Х-42'!AA$10:AA73,0),1),"")</f>
        <v>#NAME?</v>
      </c>
      <c r="AX66" s="280"/>
      <c r="AY66" s="280"/>
      <c r="AZ66" s="280" t="e">
        <f ca="1">_xlfn.IFERROR(INDEX('Х-42'!C$10:C$151,MATCH(AS66,OFFSET('Х-42'!AA10,MATCH(AS65,'Х-42'!AA$10:AA73,0),0,1,1):'Х-42'!AA73,0)+MATCH(AS66,'Х-42'!AA$10:AA73,0),1),"")</f>
        <v>#NAME?</v>
      </c>
      <c r="BA66" s="280"/>
    </row>
    <row r="67" spans="1:53" ht="21.75" customHeight="1" thickBot="1">
      <c r="A67" s="284"/>
      <c r="B67" s="18"/>
      <c r="C67" s="300"/>
      <c r="D67" s="23"/>
      <c r="E67" s="25"/>
      <c r="F67" s="26"/>
      <c r="I67" s="284"/>
      <c r="J67" s="18"/>
      <c r="K67" s="282"/>
      <c r="L67" s="18"/>
      <c r="M67" s="18"/>
      <c r="N67" s="53"/>
      <c r="O67" s="79"/>
      <c r="P67" s="20"/>
      <c r="Q67" s="283"/>
      <c r="R67" s="21"/>
      <c r="S67" s="281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80">
        <v>7</v>
      </c>
      <c r="AT67" s="280"/>
      <c r="AU67" s="280" t="e">
        <f>_xlfn.IFERROR(INDEX('Х-42'!A$10:A$151,MATCH(AS67,'Х-42'!AA$10:AA$151,0),1),"")</f>
        <v>#NAME?</v>
      </c>
      <c r="AV67" s="280"/>
      <c r="AW67" s="280" t="e">
        <f>_xlfn.IFERROR(INDEX('Х-42'!B$10:B$151,MATCH(AS67,'Х-42'!AA$10:AA$151,0),1),"")</f>
        <v>#NAME?</v>
      </c>
      <c r="AX67" s="280"/>
      <c r="AY67" s="280"/>
      <c r="AZ67" s="280" t="e">
        <f>_xlfn.IFERROR(INDEX('Х-42'!C$10:C$151,MATCH(AS67,'Х-42'!AA$10:AA$151,0),1),"")</f>
        <v>#NAME?</v>
      </c>
      <c r="BA67" s="280"/>
    </row>
    <row r="68" spans="1:53" ht="21.75" customHeight="1" thickBot="1">
      <c r="A68" s="283">
        <f>'В-42'!C68:C69</f>
        <v>0</v>
      </c>
      <c r="B68" s="42"/>
      <c r="C68" s="299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83"/>
      <c r="J68" s="21"/>
      <c r="K68" s="281"/>
      <c r="L68" s="21" t="s">
        <v>33</v>
      </c>
      <c r="M68" s="21" t="s">
        <v>34</v>
      </c>
      <c r="N68" s="22" t="s">
        <v>35</v>
      </c>
      <c r="O68" s="78"/>
      <c r="P68" s="50"/>
      <c r="Q68" s="284"/>
      <c r="R68" s="18"/>
      <c r="S68" s="285"/>
      <c r="T68" s="18"/>
      <c r="U68" s="18"/>
      <c r="V68" s="53"/>
      <c r="W68" s="28"/>
      <c r="X68" s="20"/>
      <c r="AD68" s="59"/>
      <c r="AE68" s="48"/>
      <c r="AF68" s="20"/>
      <c r="AS68" s="280">
        <f>AS67+1</f>
        <v>8</v>
      </c>
      <c r="AT68" s="280"/>
      <c r="AU68" s="280" t="e">
        <f>_xlfn.IFERROR(INDEX('Х-42'!A$10:A$151,MATCH(AS68,'Х-42'!AA$10:AA$151,0),1),"")</f>
        <v>#NAME?</v>
      </c>
      <c r="AV68" s="280"/>
      <c r="AW68" s="280" t="e">
        <f>_xlfn.IFERROR(INDEX('Х-42'!B$10:B$151,MATCH(AS68,'Х-42'!AA$10:AA$151,0),1),"")</f>
        <v>#NAME?</v>
      </c>
      <c r="AX68" s="280"/>
      <c r="AY68" s="280"/>
      <c r="AZ68" s="280" t="e">
        <f>_xlfn.IFERROR(INDEX('Х-42'!C$10:C$151,MATCH(AS68,'Х-42'!AA$10:AA$151,0),1),"")</f>
        <v>#NAME?</v>
      </c>
      <c r="BA68" s="280"/>
    </row>
    <row r="69" spans="1:53" ht="21.75" customHeight="1" thickBot="1">
      <c r="A69" s="284"/>
      <c r="B69" s="18"/>
      <c r="C69" s="300"/>
      <c r="D69" s="23"/>
      <c r="E69" s="25"/>
      <c r="F69" s="26"/>
      <c r="G69" s="17"/>
      <c r="H69" s="17"/>
      <c r="I69" s="284"/>
      <c r="J69" s="18"/>
      <c r="K69" s="282"/>
      <c r="L69" s="18"/>
      <c r="M69" s="18"/>
      <c r="N69" s="53"/>
      <c r="V69" s="55"/>
      <c r="W69" s="35"/>
      <c r="X69" s="20"/>
      <c r="Y69" s="283"/>
      <c r="Z69" s="21"/>
      <c r="AA69" s="281"/>
      <c r="AB69" s="21" t="s">
        <v>33</v>
      </c>
      <c r="AC69" s="21" t="s">
        <v>34</v>
      </c>
      <c r="AD69" s="22" t="s">
        <v>35</v>
      </c>
      <c r="AE69" s="51"/>
      <c r="AF69" s="20"/>
      <c r="AS69" s="280">
        <f aca="true" t="shared" si="0" ref="AS69:AS92">AS68+1</f>
        <v>9</v>
      </c>
      <c r="AT69" s="280"/>
      <c r="AU69" s="280" t="e">
        <f>_xlfn.IFERROR(INDEX('Х-42'!A$10:A$151,MATCH(AS69,'Х-42'!AA$10:AA$151,0),1),"")</f>
        <v>#NAME?</v>
      </c>
      <c r="AV69" s="280"/>
      <c r="AW69" s="280" t="e">
        <f>_xlfn.IFERROR(INDEX('Х-42'!B$10:B$151,MATCH(AS69,'Х-42'!AA$10:AA$151,0),1),"")</f>
        <v>#NAME?</v>
      </c>
      <c r="AX69" s="280"/>
      <c r="AY69" s="280"/>
      <c r="AZ69" s="280" t="e">
        <f>_xlfn.IFERROR(INDEX('Х-42'!C$10:C$151,MATCH(AS69,'Х-42'!AA$10:AA$151,0),1),"")</f>
        <v>#NAME?</v>
      </c>
      <c r="BA69" s="280"/>
    </row>
    <row r="70" spans="1:53" ht="21.75" customHeight="1" thickBot="1">
      <c r="A70" s="283">
        <f>'В-42'!C70:C71</f>
        <v>0</v>
      </c>
      <c r="B70" s="42"/>
      <c r="C70" s="299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83"/>
      <c r="J70" s="21"/>
      <c r="K70" s="281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84"/>
      <c r="Z70" s="18"/>
      <c r="AA70" s="282"/>
      <c r="AB70" s="18"/>
      <c r="AC70" s="18"/>
      <c r="AD70" s="53"/>
      <c r="AS70" s="280">
        <f t="shared" si="0"/>
        <v>10</v>
      </c>
      <c r="AT70" s="280"/>
      <c r="AU70" s="280" t="e">
        <f>_xlfn.IFERROR(INDEX('Х-42'!A$10:A$151,MATCH(AS70,'Х-42'!AA$10:AA$151,0),1),"")</f>
        <v>#NAME?</v>
      </c>
      <c r="AV70" s="280"/>
      <c r="AW70" s="280" t="e">
        <f>_xlfn.IFERROR(INDEX('Х-42'!B$10:B$151,MATCH(AS70,'Х-42'!AA$10:AA$151,0),1),"")</f>
        <v>#NAME?</v>
      </c>
      <c r="AX70" s="280"/>
      <c r="AY70" s="280"/>
      <c r="AZ70" s="280" t="e">
        <f>_xlfn.IFERROR(INDEX('Х-42'!C$10:C$151,MATCH(AS70,'Х-42'!AA$10:AA$151,0),1),"")</f>
        <v>#NAME?</v>
      </c>
      <c r="BA70" s="280"/>
    </row>
    <row r="71" spans="1:53" ht="21.75" customHeight="1" thickBot="1">
      <c r="A71" s="284"/>
      <c r="B71" s="18"/>
      <c r="C71" s="300"/>
      <c r="D71" s="23"/>
      <c r="E71" s="25"/>
      <c r="F71" s="26"/>
      <c r="I71" s="284"/>
      <c r="J71" s="18"/>
      <c r="K71" s="282"/>
      <c r="L71" s="18"/>
      <c r="M71" s="18"/>
      <c r="N71" s="53"/>
      <c r="O71" s="28"/>
      <c r="P71" s="20"/>
      <c r="Q71" s="283"/>
      <c r="R71" s="21"/>
      <c r="S71" s="281"/>
      <c r="T71" s="21" t="s">
        <v>33</v>
      </c>
      <c r="U71" s="21" t="s">
        <v>34</v>
      </c>
      <c r="V71" s="22" t="s">
        <v>35</v>
      </c>
      <c r="W71" s="51"/>
      <c r="X71" s="20"/>
      <c r="AS71" s="280">
        <f t="shared" si="0"/>
        <v>11</v>
      </c>
      <c r="AT71" s="280"/>
      <c r="AU71" s="280" t="e">
        <f>_xlfn.IFERROR(INDEX('Х-42'!A$10:A$151,MATCH(AS71,'Х-42'!AA$10:AA$151,0),1),"")</f>
        <v>#NAME?</v>
      </c>
      <c r="AV71" s="280"/>
      <c r="AW71" s="280" t="e">
        <f>_xlfn.IFERROR(INDEX('Х-42'!B$10:B$151,MATCH(AS71,'Х-42'!AA$10:AA$151,0),1),"")</f>
        <v>#NAME?</v>
      </c>
      <c r="AX71" s="280"/>
      <c r="AY71" s="280"/>
      <c r="AZ71" s="280" t="e">
        <f>_xlfn.IFERROR(INDEX('Х-42'!C$10:C$151,MATCH(AS71,'Х-42'!AA$10:AA$151,0),1),"")</f>
        <v>#NAME?</v>
      </c>
      <c r="BA71" s="280"/>
    </row>
    <row r="72" spans="1:53" ht="21.75" customHeight="1" thickBot="1">
      <c r="A72" s="283">
        <f>'В-42'!C72:C73</f>
        <v>0</v>
      </c>
      <c r="B72" s="42"/>
      <c r="C72" s="299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83"/>
      <c r="J72" s="21"/>
      <c r="K72" s="281"/>
      <c r="L72" s="21" t="s">
        <v>33</v>
      </c>
      <c r="M72" s="21" t="s">
        <v>34</v>
      </c>
      <c r="N72" s="22" t="s">
        <v>35</v>
      </c>
      <c r="O72" s="81"/>
      <c r="P72" s="50"/>
      <c r="Q72" s="284"/>
      <c r="R72" s="18"/>
      <c r="S72" s="285"/>
      <c r="T72" s="18"/>
      <c r="U72" s="18"/>
      <c r="V72" s="53"/>
      <c r="AS72" s="280">
        <f t="shared" si="0"/>
        <v>12</v>
      </c>
      <c r="AT72" s="280"/>
      <c r="AU72" s="280" t="e">
        <f>_xlfn.IFERROR(INDEX('Х-42'!A$10:A$151,MATCH(AS72,'Х-42'!AA$10:AA$151,0),1),"")</f>
        <v>#NAME?</v>
      </c>
      <c r="AV72" s="280"/>
      <c r="AW72" s="280" t="e">
        <f>_xlfn.IFERROR(INDEX('Х-42'!B$10:B$151,MATCH(AS72,'Х-42'!AA$10:AA$151,0),1),"")</f>
        <v>#NAME?</v>
      </c>
      <c r="AX72" s="280"/>
      <c r="AY72" s="280"/>
      <c r="AZ72" s="280" t="e">
        <f>_xlfn.IFERROR(INDEX('Х-42'!C$10:C$151,MATCH(AS72,'Х-42'!AA$10:AA$151,0),1),"")</f>
        <v>#NAME?</v>
      </c>
      <c r="BA72" s="280"/>
    </row>
    <row r="73" spans="1:53" ht="21.75" customHeight="1" thickBot="1">
      <c r="A73" s="284"/>
      <c r="B73" s="18"/>
      <c r="C73" s="300"/>
      <c r="D73" s="23"/>
      <c r="E73" s="25"/>
      <c r="F73" s="26"/>
      <c r="G73" s="17"/>
      <c r="H73" s="17"/>
      <c r="I73" s="284"/>
      <c r="J73" s="18"/>
      <c r="K73" s="282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80">
        <f t="shared" si="0"/>
        <v>13</v>
      </c>
      <c r="AT73" s="280"/>
      <c r="AU73" s="280" t="e">
        <f>_xlfn.IFERROR(INDEX('Х-42'!A$10:A$151,MATCH(AS73,'Х-42'!AA$10:AA$151,0),1),"")</f>
        <v>#NAME?</v>
      </c>
      <c r="AV73" s="280"/>
      <c r="AW73" s="280" t="e">
        <f>_xlfn.IFERROR(INDEX('Х-42'!B$10:B$151,MATCH(AS73,'Х-42'!AA$10:AA$151,0),1),"")</f>
        <v>#NAME?</v>
      </c>
      <c r="AX73" s="280"/>
      <c r="AY73" s="280"/>
      <c r="AZ73" s="280" t="e">
        <f>_xlfn.IFERROR(INDEX('Х-42'!C$10:C$151,MATCH(AS73,'Х-42'!AA$10:AA$151,0),1),"")</f>
        <v>#NAME?</v>
      </c>
      <c r="BA73" s="280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80">
        <f t="shared" si="0"/>
        <v>14</v>
      </c>
      <c r="AT74" s="280"/>
      <c r="AU74" s="280" t="e">
        <f>_xlfn.IFERROR(INDEX('Х-42'!A$10:A$151,MATCH(AS74,'Х-42'!AA$10:AA$151,0),1),"")</f>
        <v>#NAME?</v>
      </c>
      <c r="AV74" s="280"/>
      <c r="AW74" s="280" t="e">
        <f>_xlfn.IFERROR(INDEX('Х-42'!B$10:B$151,MATCH(AS74,'Х-42'!AA$10:AA$151,0),1),"")</f>
        <v>#NAME?</v>
      </c>
      <c r="AX74" s="280"/>
      <c r="AY74" s="280"/>
      <c r="AZ74" s="280" t="e">
        <f>_xlfn.IFERROR(INDEX('Х-42'!C$10:C$151,MATCH(AS74,'Х-42'!AA$10:AA$151,0),1),"")</f>
        <v>#NAME?</v>
      </c>
      <c r="BA74" s="280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303" t="s">
        <v>145</v>
      </c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5"/>
      <c r="Z75" s="17"/>
      <c r="AA75" s="17"/>
      <c r="AB75" s="17"/>
      <c r="AC75" s="17"/>
      <c r="AD75" s="17"/>
      <c r="AE75" s="17"/>
      <c r="AF75" s="17"/>
      <c r="AS75" s="280">
        <f t="shared" si="0"/>
        <v>15</v>
      </c>
      <c r="AT75" s="280"/>
      <c r="AU75" s="280" t="e">
        <f>_xlfn.IFERROR(INDEX('Х-42'!A$10:A$151,MATCH(AS75,'Х-42'!AA$10:AA$151,0),1),"")</f>
        <v>#NAME?</v>
      </c>
      <c r="AV75" s="280"/>
      <c r="AW75" s="280" t="e">
        <f>_xlfn.IFERROR(INDEX('Х-42'!B$10:B$151,MATCH(AS75,'Х-42'!AA$10:AA$151,0),1),"")</f>
        <v>#NAME?</v>
      </c>
      <c r="AX75" s="280"/>
      <c r="AY75" s="280"/>
      <c r="AZ75" s="280" t="e">
        <f>_xlfn.IFERROR(INDEX('Х-42'!C$10:C$151,MATCH(AS75,'Х-42'!AA$10:AA$151,0),1),"")</f>
        <v>#NAME?</v>
      </c>
      <c r="BA75" s="280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80">
        <f t="shared" si="0"/>
        <v>16</v>
      </c>
      <c r="AT76" s="280"/>
      <c r="AU76" s="280" t="e">
        <f>_xlfn.IFERROR(INDEX('Х-42'!A$10:A$151,MATCH(AS76,'Х-42'!AA$10:AA$151,0),1),"")</f>
        <v>#NAME?</v>
      </c>
      <c r="AV76" s="280"/>
      <c r="AW76" s="280" t="e">
        <f>_xlfn.IFERROR(INDEX('Х-42'!B$10:B$151,MATCH(AS76,'Х-42'!AA$10:AA$151,0),1),"")</f>
        <v>#NAME?</v>
      </c>
      <c r="AX76" s="280"/>
      <c r="AY76" s="280"/>
      <c r="AZ76" s="280" t="e">
        <f>_xlfn.IFERROR(INDEX('Х-42'!C$10:C$151,MATCH(AS76,'Х-42'!AA$10:AA$151,0),1),"")</f>
        <v>#NAME?</v>
      </c>
      <c r="BA76" s="280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303" t="s">
        <v>146</v>
      </c>
      <c r="N77" s="304"/>
      <c r="O77" s="304"/>
      <c r="P77" s="304"/>
      <c r="Q77" s="304"/>
      <c r="R77" s="304"/>
      <c r="S77" s="304"/>
      <c r="T77" s="304"/>
      <c r="U77" s="304"/>
      <c r="V77" s="305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80">
        <f t="shared" si="0"/>
        <v>17</v>
      </c>
      <c r="AT77" s="280"/>
      <c r="AU77" s="280" t="e">
        <f>_xlfn.IFERROR(INDEX('Х-42'!A$10:A$151,MATCH(AS77,'Х-42'!AA$10:AA$151,0),1),"")</f>
        <v>#NAME?</v>
      </c>
      <c r="AV77" s="280"/>
      <c r="AW77" s="280" t="e">
        <f>_xlfn.IFERROR(INDEX('Х-42'!B$10:B$151,MATCH(AS77,'Х-42'!AA$10:AA$151,0),1),"")</f>
        <v>#NAME?</v>
      </c>
      <c r="AX77" s="280"/>
      <c r="AY77" s="280"/>
      <c r="AZ77" s="280" t="e">
        <f>_xlfn.IFERROR(INDEX('Х-42'!C$10:C$151,MATCH(AS77,'Х-42'!AA$10:AA$151,0),1),"")</f>
        <v>#NAME?</v>
      </c>
      <c r="BA77" s="280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80">
        <f t="shared" si="0"/>
        <v>18</v>
      </c>
      <c r="AT78" s="280"/>
      <c r="AU78" s="280" t="e">
        <f>_xlfn.IFERROR(INDEX('Х-42'!A$10:A$151,MATCH(AS78,'Х-42'!AA$10:AA$151,0),1),"")</f>
        <v>#NAME?</v>
      </c>
      <c r="AV78" s="280"/>
      <c r="AW78" s="280" t="e">
        <f>_xlfn.IFERROR(INDEX('Х-42'!B$10:B$151,MATCH(AS78,'Х-42'!AA$10:AA$151,0),1),"")</f>
        <v>#NAME?</v>
      </c>
      <c r="AX78" s="280"/>
      <c r="AY78" s="280"/>
      <c r="AZ78" s="280" t="e">
        <f>_xlfn.IFERROR(INDEX('Х-42'!C$10:C$151,MATCH(AS78,'Х-42'!AA$10:AA$151,0),1),"")</f>
        <v>#NAME?</v>
      </c>
      <c r="BA78" s="280"/>
    </row>
    <row r="79" spans="1:53" ht="21.75" customHeight="1" thickBot="1">
      <c r="A79" s="17"/>
      <c r="B79" s="17"/>
      <c r="C79" s="17"/>
      <c r="D79" s="17"/>
      <c r="E79" s="17"/>
      <c r="I79" s="283"/>
      <c r="J79" s="21"/>
      <c r="K79" s="281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80">
        <f t="shared" si="0"/>
        <v>19</v>
      </c>
      <c r="AT79" s="280"/>
      <c r="AU79" s="280" t="e">
        <f>_xlfn.IFERROR(INDEX('Х-42'!A$10:A$151,MATCH(AS79,'Х-42'!AA$10:AA$151,0),1),"")</f>
        <v>#NAME?</v>
      </c>
      <c r="AV79" s="280"/>
      <c r="AW79" s="280" t="e">
        <f>_xlfn.IFERROR(INDEX('Х-42'!B$10:B$151,MATCH(AS79,'Х-42'!AA$10:AA$151,0),1),"")</f>
        <v>#NAME?</v>
      </c>
      <c r="AX79" s="280"/>
      <c r="AY79" s="280"/>
      <c r="AZ79" s="280" t="e">
        <f>_xlfn.IFERROR(INDEX('Х-42'!C$10:C$151,MATCH(AS79,'Х-42'!AA$10:AA$151,0),1),"")</f>
        <v>#NAME?</v>
      </c>
      <c r="BA79" s="280"/>
    </row>
    <row r="80" spans="1:53" ht="21.75" customHeight="1" thickBot="1">
      <c r="A80" s="17"/>
      <c r="B80" s="17"/>
      <c r="C80" s="17"/>
      <c r="D80" s="17"/>
      <c r="E80" s="17"/>
      <c r="I80" s="284"/>
      <c r="J80" s="18"/>
      <c r="K80" s="282"/>
      <c r="L80" s="18"/>
      <c r="M80" s="18"/>
      <c r="N80" s="53"/>
      <c r="O80" s="69"/>
      <c r="P80" s="17"/>
      <c r="Q80" s="283"/>
      <c r="R80" s="21"/>
      <c r="S80" s="281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80">
        <f t="shared" si="0"/>
        <v>20</v>
      </c>
      <c r="AT80" s="280"/>
      <c r="AU80" s="280" t="e">
        <f>_xlfn.IFERROR(INDEX('Х-42'!A$10:A$151,MATCH(AS80,'Х-42'!AA$10:AA$151,0),1),"")</f>
        <v>#NAME?</v>
      </c>
      <c r="AV80" s="280"/>
      <c r="AW80" s="280" t="e">
        <f>_xlfn.IFERROR(INDEX('Х-42'!B$10:B$151,MATCH(AS80,'Х-42'!AA$10:AA$151,0),1),"")</f>
        <v>#NAME?</v>
      </c>
      <c r="AX80" s="280"/>
      <c r="AY80" s="280"/>
      <c r="AZ80" s="280" t="e">
        <f>_xlfn.IFERROR(INDEX('Х-42'!C$10:C$151,MATCH(AS80,'Х-42'!AA$10:AA$151,0),1),"")</f>
        <v>#NAME?</v>
      </c>
      <c r="BA80" s="280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84"/>
      <c r="R81" s="18"/>
      <c r="S81" s="282"/>
      <c r="T81" s="18"/>
      <c r="U81" s="18"/>
      <c r="V81" s="53"/>
      <c r="W81" s="69"/>
      <c r="X81" s="17"/>
      <c r="Y81" s="283"/>
      <c r="Z81" s="21"/>
      <c r="AA81" s="281"/>
      <c r="AB81" s="21" t="s">
        <v>33</v>
      </c>
      <c r="AC81" s="21" t="s">
        <v>34</v>
      </c>
      <c r="AD81" s="22" t="s">
        <v>35</v>
      </c>
      <c r="AE81" s="17"/>
      <c r="AF81" s="17"/>
      <c r="AS81" s="280">
        <f t="shared" si="0"/>
        <v>21</v>
      </c>
      <c r="AT81" s="280"/>
      <c r="AU81" s="280" t="e">
        <f>_xlfn.IFERROR(INDEX('Х-42'!A$10:A$151,MATCH(AS81,'Х-42'!AA$10:AA$151,0),1),"")</f>
        <v>#NAME?</v>
      </c>
      <c r="AV81" s="280"/>
      <c r="AW81" s="280" t="e">
        <f>_xlfn.IFERROR(INDEX('Х-42'!B$10:B$151,MATCH(AS81,'Х-42'!AA$10:AA$151,0),1),"")</f>
        <v>#NAME?</v>
      </c>
      <c r="AX81" s="280"/>
      <c r="AY81" s="280"/>
      <c r="AZ81" s="280" t="e">
        <f>_xlfn.IFERROR(INDEX('Х-42'!C$10:C$151,MATCH(AS81,'Х-42'!AA$10:AA$151,0),1),"")</f>
        <v>#NAME?</v>
      </c>
      <c r="BA81" s="280"/>
    </row>
    <row r="82" spans="1:53" ht="21.75" customHeight="1" thickBot="1">
      <c r="A82" s="17"/>
      <c r="B82" s="17"/>
      <c r="C82" s="17"/>
      <c r="D82" s="17"/>
      <c r="E82" s="17"/>
      <c r="I82" s="283"/>
      <c r="J82" s="21"/>
      <c r="K82" s="281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84"/>
      <c r="Z82" s="18"/>
      <c r="AA82" s="282"/>
      <c r="AB82" s="18"/>
      <c r="AC82" s="18"/>
      <c r="AD82" s="53"/>
      <c r="AE82" s="69"/>
      <c r="AF82" s="17"/>
      <c r="AS82" s="280">
        <f t="shared" si="0"/>
        <v>22</v>
      </c>
      <c r="AT82" s="280"/>
      <c r="AU82" s="280" t="e">
        <f>_xlfn.IFERROR(INDEX('Х-42'!A$10:A$151,MATCH(AS82,'Х-42'!AA$10:AA$151,0),1),"")</f>
        <v>#NAME?</v>
      </c>
      <c r="AV82" s="280"/>
      <c r="AW82" s="280" t="e">
        <f>_xlfn.IFERROR(INDEX('Х-42'!B$10:B$151,MATCH(AS82,'Х-42'!AA$10:AA$151,0),1),"")</f>
        <v>#NAME?</v>
      </c>
      <c r="AX82" s="280"/>
      <c r="AY82" s="280"/>
      <c r="AZ82" s="280" t="e">
        <f>_xlfn.IFERROR(INDEX('Х-42'!C$10:C$151,MATCH(AS82,'Х-42'!AA$10:AA$151,0),1),"")</f>
        <v>#NAME?</v>
      </c>
      <c r="BA82" s="280"/>
    </row>
    <row r="83" spans="1:53" ht="21.75" customHeight="1" thickBot="1">
      <c r="A83" s="17"/>
      <c r="B83" s="17"/>
      <c r="C83" s="17"/>
      <c r="D83" s="17"/>
      <c r="E83" s="17"/>
      <c r="I83" s="284"/>
      <c r="J83" s="18"/>
      <c r="K83" s="282"/>
      <c r="L83" s="18"/>
      <c r="M83" s="18"/>
      <c r="N83" s="53"/>
      <c r="O83" s="17"/>
      <c r="P83" s="17"/>
      <c r="Q83" s="283"/>
      <c r="R83" s="21"/>
      <c r="S83" s="281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80">
        <f t="shared" si="0"/>
        <v>23</v>
      </c>
      <c r="AT83" s="280"/>
      <c r="AU83" s="280" t="e">
        <f>_xlfn.IFERROR(INDEX('Х-42'!A$10:A$151,MATCH(AS83,'Х-42'!AA$10:AA$151,0),1),"")</f>
        <v>#NAME?</v>
      </c>
      <c r="AV83" s="280"/>
      <c r="AW83" s="280" t="e">
        <f>_xlfn.IFERROR(INDEX('Х-42'!B$10:B$151,MATCH(AS83,'Х-42'!AA$10:AA$151,0),1),"")</f>
        <v>#NAME?</v>
      </c>
      <c r="AX83" s="280"/>
      <c r="AY83" s="280"/>
      <c r="AZ83" s="280" t="e">
        <f>_xlfn.IFERROR(INDEX('Х-42'!C$10:C$151,MATCH(AS83,'Х-42'!AA$10:AA$151,0),1),"")</f>
        <v>#NAME?</v>
      </c>
      <c r="BA83" s="280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84"/>
      <c r="R84" s="18"/>
      <c r="S84" s="282"/>
      <c r="T84" s="18"/>
      <c r="U84" s="18"/>
      <c r="V84" s="53"/>
      <c r="W84" s="75"/>
      <c r="X84" s="17"/>
      <c r="Y84" s="283"/>
      <c r="Z84" s="21"/>
      <c r="AA84" s="281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80">
        <f t="shared" si="0"/>
        <v>24</v>
      </c>
      <c r="AT84" s="280"/>
      <c r="AU84" s="280" t="e">
        <f>_xlfn.IFERROR(INDEX('Х-42'!A$10:A$151,MATCH(AS84,'Х-42'!AA$10:AA$151,0),1),"")</f>
        <v>#NAME?</v>
      </c>
      <c r="AV84" s="280"/>
      <c r="AW84" s="280" t="e">
        <f>_xlfn.IFERROR(INDEX('Х-42'!B$10:B$151,MATCH(AS84,'Х-42'!AA$10:AA$151,0),1),"")</f>
        <v>#NAME?</v>
      </c>
      <c r="AX84" s="280"/>
      <c r="AY84" s="280"/>
      <c r="AZ84" s="280" t="e">
        <f>_xlfn.IFERROR(INDEX('Х-42'!C$10:C$151,MATCH(AS84,'Х-42'!AA$10:AA$151,0),1),"")</f>
        <v>#NAME?</v>
      </c>
      <c r="BA84" s="280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84"/>
      <c r="Z85" s="18"/>
      <c r="AA85" s="282"/>
      <c r="AB85" s="18"/>
      <c r="AC85" s="18"/>
      <c r="AD85" s="53"/>
      <c r="AE85" s="69"/>
      <c r="AF85" s="17"/>
      <c r="AG85" s="17"/>
      <c r="AS85" s="280">
        <f t="shared" si="0"/>
        <v>25</v>
      </c>
      <c r="AT85" s="280"/>
      <c r="AU85" s="280" t="e">
        <f>_xlfn.IFERROR(INDEX('Х-42'!A$10:A$151,MATCH(AS85,'Х-42'!AA$10:AA$151,0),1),"")</f>
        <v>#NAME?</v>
      </c>
      <c r="AV85" s="280"/>
      <c r="AW85" s="280" t="e">
        <f>_xlfn.IFERROR(INDEX('Х-42'!B$10:B$151,MATCH(AS85,'Х-42'!AA$10:AA$151,0),1),"")</f>
        <v>#NAME?</v>
      </c>
      <c r="AX85" s="280"/>
      <c r="AY85" s="280"/>
      <c r="AZ85" s="280" t="e">
        <f>_xlfn.IFERROR(INDEX('Х-42'!C$10:C$151,MATCH(AS85,'Х-42'!AA$10:AA$151,0),1),"")</f>
        <v>#NAME?</v>
      </c>
      <c r="BA85" s="280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80">
        <f t="shared" si="0"/>
        <v>26</v>
      </c>
      <c r="AT86" s="280"/>
      <c r="AU86" s="280" t="e">
        <f>_xlfn.IFERROR(INDEX('Х-42'!A$10:A$151,MATCH(AS86,'Х-42'!AA$10:AA$151,0),1),"")</f>
        <v>#NAME?</v>
      </c>
      <c r="AV86" s="280"/>
      <c r="AW86" s="280" t="e">
        <f>_xlfn.IFERROR(INDEX('Х-42'!B$10:B$151,MATCH(AS86,'Х-42'!AA$10:AA$151,0),1),"")</f>
        <v>#NAME?</v>
      </c>
      <c r="AX86" s="280"/>
      <c r="AY86" s="280"/>
      <c r="AZ86" s="280" t="e">
        <f>_xlfn.IFERROR(INDEX('Х-42'!C$10:C$151,MATCH(AS86,'Х-42'!AA$10:AA$151,0),1),"")</f>
        <v>#NAME?</v>
      </c>
      <c r="BA86" s="280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80">
        <f t="shared" si="0"/>
        <v>27</v>
      </c>
      <c r="AT87" s="280"/>
      <c r="AU87" s="280" t="e">
        <f>_xlfn.IFERROR(INDEX('Х-42'!A$10:A$151,MATCH(AS87,'Х-42'!AA$10:AA$151,0),1),"")</f>
        <v>#NAME?</v>
      </c>
      <c r="AV87" s="280"/>
      <c r="AW87" s="280" t="e">
        <f>_xlfn.IFERROR(INDEX('Х-42'!B$10:B$151,MATCH(AS87,'Х-42'!AA$10:AA$151,0),1),"")</f>
        <v>#NAME?</v>
      </c>
      <c r="AX87" s="280"/>
      <c r="AY87" s="280"/>
      <c r="AZ87" s="280" t="e">
        <f>_xlfn.IFERROR(INDEX('Х-42'!C$10:C$151,MATCH(AS87,'Х-42'!AA$10:AA$151,0),1),"")</f>
        <v>#NAME?</v>
      </c>
      <c r="BA87" s="280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80">
        <f t="shared" si="0"/>
        <v>28</v>
      </c>
      <c r="AT88" s="280"/>
      <c r="AU88" s="280" t="e">
        <f>_xlfn.IFERROR(INDEX('Х-42'!A$10:A$151,MATCH(AS88,'Х-42'!AA$10:AA$151,0),1),"")</f>
        <v>#NAME?</v>
      </c>
      <c r="AV88" s="280"/>
      <c r="AW88" s="280" t="e">
        <f>_xlfn.IFERROR(INDEX('Х-42'!B$10:B$151,MATCH(AS88,'Х-42'!AA$10:AA$151,0),1),"")</f>
        <v>#NAME?</v>
      </c>
      <c r="AX88" s="280"/>
      <c r="AY88" s="280"/>
      <c r="AZ88" s="280" t="e">
        <f>_xlfn.IFERROR(INDEX('Х-42'!C$10:C$151,MATCH(AS88,'Х-42'!AA$10:AA$151,0),1),"")</f>
        <v>#NAME?</v>
      </c>
      <c r="BA88" s="280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303" t="s">
        <v>147</v>
      </c>
      <c r="N89" s="304"/>
      <c r="O89" s="304"/>
      <c r="P89" s="304"/>
      <c r="Q89" s="304"/>
      <c r="R89" s="304"/>
      <c r="S89" s="304"/>
      <c r="T89" s="304"/>
      <c r="U89" s="304"/>
      <c r="V89" s="30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80">
        <f t="shared" si="0"/>
        <v>29</v>
      </c>
      <c r="AT89" s="280"/>
      <c r="AU89" s="280" t="e">
        <f>_xlfn.IFERROR(INDEX('Х-42'!A$10:A$151,MATCH(AS89,'Х-42'!AA$10:AA$151,0),1),"")</f>
        <v>#NAME?</v>
      </c>
      <c r="AV89" s="280"/>
      <c r="AW89" s="280" t="e">
        <f>_xlfn.IFERROR(INDEX('Х-42'!B$10:B$151,MATCH(AS89,'Х-42'!AA$10:AA$151,0),1),"")</f>
        <v>#NAME?</v>
      </c>
      <c r="AX89" s="280"/>
      <c r="AY89" s="280"/>
      <c r="AZ89" s="280" t="e">
        <f>_xlfn.IFERROR(INDEX('Х-42'!C$10:C$151,MATCH(AS89,'Х-42'!AA$10:AA$151,0),1),"")</f>
        <v>#NAME?</v>
      </c>
      <c r="BA89" s="280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80">
        <f t="shared" si="0"/>
        <v>30</v>
      </c>
      <c r="AT90" s="280"/>
      <c r="AU90" s="280" t="e">
        <f>_xlfn.IFERROR(INDEX('Х-42'!A$10:A$151,MATCH(AS90,'Х-42'!AA$10:AA$151,0),1),"")</f>
        <v>#NAME?</v>
      </c>
      <c r="AV90" s="280"/>
      <c r="AW90" s="280" t="e">
        <f>_xlfn.IFERROR(INDEX('Х-42'!B$10:B$151,MATCH(AS90,'Х-42'!AA$10:AA$151,0),1),"")</f>
        <v>#NAME?</v>
      </c>
      <c r="AX90" s="280"/>
      <c r="AY90" s="280"/>
      <c r="AZ90" s="280" t="e">
        <f>_xlfn.IFERROR(INDEX('Х-42'!C$10:C$151,MATCH(AS90,'Х-42'!AA$10:AA$151,0),1),"")</f>
        <v>#NAME?</v>
      </c>
      <c r="BA90" s="280"/>
    </row>
    <row r="91" spans="1:53" ht="21.75" customHeight="1" thickBot="1">
      <c r="A91" s="17"/>
      <c r="B91" s="17"/>
      <c r="C91" s="17"/>
      <c r="D91" s="17"/>
      <c r="E91" s="17"/>
      <c r="I91" s="283"/>
      <c r="J91" s="21"/>
      <c r="K91" s="281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80">
        <f t="shared" si="0"/>
        <v>31</v>
      </c>
      <c r="AT91" s="280"/>
      <c r="AU91" s="280" t="e">
        <f>_xlfn.IFERROR(INDEX('Х-42'!A$10:A$151,MATCH(AS91,'Х-42'!AA$10:AA$151,0),1),"")</f>
        <v>#NAME?</v>
      </c>
      <c r="AV91" s="280"/>
      <c r="AW91" s="280" t="e">
        <f>_xlfn.IFERROR(INDEX('Х-42'!B$10:B$151,MATCH(AS91,'Х-42'!AA$10:AA$151,0),1),"")</f>
        <v>#NAME?</v>
      </c>
      <c r="AX91" s="280"/>
      <c r="AY91" s="280"/>
      <c r="AZ91" s="280" t="e">
        <f>_xlfn.IFERROR(INDEX('Х-42'!C$10:C$151,MATCH(AS91,'Х-42'!AA$10:AA$151,0),1),"")</f>
        <v>#NAME?</v>
      </c>
      <c r="BA91" s="280"/>
    </row>
    <row r="92" spans="1:53" ht="21.75" customHeight="1" thickBot="1">
      <c r="A92" s="17"/>
      <c r="B92" s="17"/>
      <c r="C92" s="17"/>
      <c r="D92" s="17"/>
      <c r="E92" s="17"/>
      <c r="I92" s="284"/>
      <c r="J92" s="18"/>
      <c r="K92" s="282"/>
      <c r="L92" s="18"/>
      <c r="M92" s="18"/>
      <c r="N92" s="53"/>
      <c r="O92" s="69"/>
      <c r="P92" s="17"/>
      <c r="Q92" s="283"/>
      <c r="R92" s="21"/>
      <c r="S92" s="281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80">
        <f t="shared" si="0"/>
        <v>32</v>
      </c>
      <c r="AT92" s="280"/>
      <c r="AU92" s="280" t="e">
        <f>_xlfn.IFERROR(INDEX('Х-42'!A$10:A$151,MATCH(AS92,'Х-42'!AA$10:AA$151,0),1),"")</f>
        <v>#NAME?</v>
      </c>
      <c r="AV92" s="280"/>
      <c r="AW92" s="280" t="e">
        <f>_xlfn.IFERROR(INDEX('Х-42'!B$10:B$151,MATCH(AS92,'Х-42'!AA$10:AA$151,0),1),"")</f>
        <v>#NAME?</v>
      </c>
      <c r="AX92" s="280"/>
      <c r="AY92" s="280"/>
      <c r="AZ92" s="280" t="e">
        <f>_xlfn.IFERROR(INDEX('Х-42'!C$10:C$151,MATCH(AS92,'Х-42'!AA$10:AA$151,0),1),"")</f>
        <v>#NAME?</v>
      </c>
      <c r="BA92" s="280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84"/>
      <c r="R93" s="18"/>
      <c r="S93" s="282"/>
      <c r="T93" s="18"/>
      <c r="U93" s="18"/>
      <c r="V93" s="53"/>
      <c r="W93" s="69"/>
      <c r="X93" s="17"/>
      <c r="Y93" s="283"/>
      <c r="Z93" s="21"/>
      <c r="AA93" s="281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79"/>
      <c r="AT93" s="279"/>
      <c r="AU93" s="279"/>
      <c r="AV93" s="279"/>
      <c r="AW93" s="279"/>
      <c r="AX93" s="279"/>
      <c r="AY93" s="279"/>
      <c r="AZ93" s="279"/>
      <c r="BA93" s="279"/>
    </row>
    <row r="94" spans="1:53" ht="21.75" customHeight="1" thickBot="1">
      <c r="A94" s="17"/>
      <c r="B94" s="17"/>
      <c r="C94" s="17"/>
      <c r="D94" s="17"/>
      <c r="E94" s="17"/>
      <c r="I94" s="283"/>
      <c r="J94" s="21"/>
      <c r="K94" s="281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84"/>
      <c r="Z94" s="18"/>
      <c r="AA94" s="282"/>
      <c r="AB94" s="18"/>
      <c r="AC94" s="18"/>
      <c r="AD94" s="53"/>
      <c r="AE94" s="69"/>
      <c r="AF94" s="17"/>
      <c r="AG94" s="17"/>
      <c r="AS94" s="279"/>
      <c r="AT94" s="279"/>
      <c r="AU94" s="279"/>
      <c r="AV94" s="279"/>
      <c r="AW94" s="279"/>
      <c r="AX94" s="279"/>
      <c r="AY94" s="279"/>
      <c r="AZ94" s="279"/>
      <c r="BA94" s="279"/>
    </row>
    <row r="95" spans="1:53" ht="21.75" customHeight="1" thickBot="1">
      <c r="A95" s="17"/>
      <c r="B95" s="17"/>
      <c r="C95" s="17"/>
      <c r="D95" s="17"/>
      <c r="E95" s="17"/>
      <c r="I95" s="284"/>
      <c r="J95" s="18"/>
      <c r="K95" s="282"/>
      <c r="L95" s="18"/>
      <c r="M95" s="18"/>
      <c r="N95" s="53"/>
      <c r="O95" s="17"/>
      <c r="P95" s="17"/>
      <c r="Q95" s="283"/>
      <c r="R95" s="21"/>
      <c r="S95" s="281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79"/>
      <c r="AT95" s="279"/>
      <c r="AU95" s="279"/>
      <c r="AV95" s="279"/>
      <c r="AW95" s="279"/>
      <c r="AX95" s="279"/>
      <c r="AY95" s="279"/>
      <c r="AZ95" s="279"/>
      <c r="BA95" s="279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84"/>
      <c r="R96" s="18"/>
      <c r="S96" s="282"/>
      <c r="T96" s="18"/>
      <c r="U96" s="18"/>
      <c r="V96" s="53"/>
      <c r="W96" s="75"/>
      <c r="X96" s="17"/>
      <c r="Y96" s="283"/>
      <c r="Z96" s="21"/>
      <c r="AA96" s="281"/>
      <c r="AB96" s="21" t="s">
        <v>33</v>
      </c>
      <c r="AC96" s="21" t="s">
        <v>34</v>
      </c>
      <c r="AD96" s="22" t="s">
        <v>35</v>
      </c>
      <c r="AE96" s="71"/>
      <c r="AF96" s="17"/>
      <c r="AS96" s="279"/>
      <c r="AT96" s="279"/>
      <c r="AU96" s="279"/>
      <c r="AV96" s="279"/>
      <c r="AW96" s="279"/>
      <c r="AX96" s="279"/>
      <c r="AY96" s="279"/>
      <c r="AZ96" s="279"/>
      <c r="BA96" s="279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84"/>
      <c r="Z97" s="18"/>
      <c r="AA97" s="282"/>
      <c r="AB97" s="18"/>
      <c r="AC97" s="18"/>
      <c r="AD97" s="53"/>
      <c r="AE97" s="69"/>
      <c r="AF97" s="17"/>
      <c r="AS97" s="279"/>
      <c r="AT97" s="279"/>
      <c r="AU97" s="279"/>
      <c r="AV97" s="279"/>
      <c r="AW97" s="279"/>
      <c r="AX97" s="279"/>
      <c r="AY97" s="279"/>
      <c r="AZ97" s="279"/>
      <c r="BA97" s="279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79"/>
      <c r="AT98" s="279"/>
      <c r="AU98" s="279"/>
      <c r="AV98" s="279"/>
      <c r="AW98" s="279"/>
      <c r="AX98" s="279"/>
      <c r="AY98" s="279"/>
      <c r="AZ98" s="279"/>
      <c r="BA98" s="279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301"/>
      <c r="D101" s="301"/>
      <c r="E101" s="301"/>
      <c r="F101" s="301"/>
      <c r="G101" s="301"/>
      <c r="H101" s="301"/>
      <c r="I101" s="301"/>
      <c r="J101" s="301"/>
      <c r="K101" s="301"/>
      <c r="M101" s="19"/>
      <c r="N101" s="19"/>
      <c r="O101" s="19"/>
      <c r="P101" s="19"/>
      <c r="Q101" s="19"/>
    </row>
  </sheetData>
  <sheetProtection/>
  <mergeCells count="393"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S62:AT62"/>
    <mergeCell ref="AU62:AV62"/>
    <mergeCell ref="AW62:AY62"/>
    <mergeCell ref="AZ62:BA62"/>
    <mergeCell ref="AS63:AT63"/>
    <mergeCell ref="AU63:AV63"/>
    <mergeCell ref="AW63:AY63"/>
    <mergeCell ref="AZ63:BA63"/>
    <mergeCell ref="AZ60:BA60"/>
    <mergeCell ref="AS61:AT61"/>
    <mergeCell ref="AU61:AV61"/>
    <mergeCell ref="AW61:AY61"/>
    <mergeCell ref="AZ61:BA61"/>
    <mergeCell ref="K62:K63"/>
    <mergeCell ref="I64:I65"/>
    <mergeCell ref="K64:K65"/>
    <mergeCell ref="I68:I69"/>
    <mergeCell ref="K68:K69"/>
    <mergeCell ref="I62:I63"/>
    <mergeCell ref="I66:I67"/>
    <mergeCell ref="K66:K67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I72:I73"/>
    <mergeCell ref="K72:K73"/>
    <mergeCell ref="I70:I71"/>
    <mergeCell ref="K70:K71"/>
    <mergeCell ref="I44:I45"/>
    <mergeCell ref="K44:K45"/>
    <mergeCell ref="I46:I47"/>
    <mergeCell ref="K46:K47"/>
    <mergeCell ref="I48:I49"/>
    <mergeCell ref="K48:K49"/>
    <mergeCell ref="I50:I51"/>
    <mergeCell ref="K50:K5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I7:N7"/>
    <mergeCell ref="A7:F7"/>
    <mergeCell ref="A10:A11"/>
    <mergeCell ref="C10:C11"/>
    <mergeCell ref="I10:I11"/>
    <mergeCell ref="K10:K11"/>
    <mergeCell ref="A8:F9"/>
    <mergeCell ref="C12:C13"/>
    <mergeCell ref="C14:C15"/>
    <mergeCell ref="I24:I25"/>
    <mergeCell ref="K24:K25"/>
    <mergeCell ref="C24:C25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K30:K31"/>
    <mergeCell ref="K26:K27"/>
    <mergeCell ref="I20:I21"/>
    <mergeCell ref="K20:K21"/>
    <mergeCell ref="I22:I23"/>
    <mergeCell ref="K22:K23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A32:A33"/>
    <mergeCell ref="C32:C33"/>
    <mergeCell ref="A34:A35"/>
    <mergeCell ref="C34:C35"/>
    <mergeCell ref="A28:A29"/>
    <mergeCell ref="C28:C29"/>
    <mergeCell ref="A30:A31"/>
    <mergeCell ref="C30:C31"/>
    <mergeCell ref="C58:C59"/>
    <mergeCell ref="A46:A47"/>
    <mergeCell ref="C46:C47"/>
    <mergeCell ref="A48:A49"/>
    <mergeCell ref="C48:C49"/>
    <mergeCell ref="A58:A59"/>
    <mergeCell ref="A56:A57"/>
    <mergeCell ref="C56:C57"/>
    <mergeCell ref="A60:A61"/>
    <mergeCell ref="C60:C61"/>
    <mergeCell ref="A62:A63"/>
    <mergeCell ref="C62:C63"/>
    <mergeCell ref="A68:A69"/>
    <mergeCell ref="C68:C69"/>
    <mergeCell ref="A64:A65"/>
    <mergeCell ref="C64:C65"/>
    <mergeCell ref="A66:A67"/>
    <mergeCell ref="C66:C67"/>
    <mergeCell ref="A72:A73"/>
    <mergeCell ref="C72:C73"/>
    <mergeCell ref="A70:A71"/>
    <mergeCell ref="C70:C71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A53:AA54"/>
    <mergeCell ref="Q51:Q52"/>
    <mergeCell ref="S51:S52"/>
    <mergeCell ref="Q55:Q56"/>
    <mergeCell ref="S55:S56"/>
    <mergeCell ref="AA13:AA14"/>
    <mergeCell ref="Y21:Y22"/>
    <mergeCell ref="AA21:AA22"/>
    <mergeCell ref="AA37:AA38"/>
    <mergeCell ref="Y13:Y14"/>
    <mergeCell ref="S67:S68"/>
    <mergeCell ref="S63:S64"/>
    <mergeCell ref="S27:S28"/>
    <mergeCell ref="Y45:Y46"/>
    <mergeCell ref="S39:S40"/>
    <mergeCell ref="Y53:Y54"/>
    <mergeCell ref="S47:S48"/>
    <mergeCell ref="S19:S20"/>
    <mergeCell ref="S23:S24"/>
    <mergeCell ref="S43:S44"/>
    <mergeCell ref="S15:S16"/>
    <mergeCell ref="AA45:AA46"/>
    <mergeCell ref="Y29:Y30"/>
    <mergeCell ref="AA29:AA30"/>
    <mergeCell ref="Y37:Y38"/>
    <mergeCell ref="AG33:AG34"/>
    <mergeCell ref="AI33:AI34"/>
    <mergeCell ref="AI49:AI50"/>
    <mergeCell ref="AI17:AI18"/>
    <mergeCell ref="AG49:AG50"/>
    <mergeCell ref="AG17:AG18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X5:BA5"/>
    <mergeCell ref="AO25:AO26"/>
    <mergeCell ref="AQ25:AQ26"/>
    <mergeCell ref="AW41:AW42"/>
    <mergeCell ref="AX41:BA42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S95:S96"/>
    <mergeCell ref="Y93:Y94"/>
    <mergeCell ref="AA93:AA94"/>
    <mergeCell ref="Y96:Y97"/>
    <mergeCell ref="AA96:AA97"/>
    <mergeCell ref="S92:S93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AW69:AY69"/>
    <mergeCell ref="AZ69:BA69"/>
    <mergeCell ref="AS68:AT68"/>
    <mergeCell ref="AU68:AV68"/>
    <mergeCell ref="AW68:AY68"/>
    <mergeCell ref="AZ68:BA68"/>
    <mergeCell ref="AW71:AY71"/>
    <mergeCell ref="AZ71:BA71"/>
    <mergeCell ref="AS70:AT70"/>
    <mergeCell ref="AU70:AV70"/>
    <mergeCell ref="AW70:AY70"/>
    <mergeCell ref="AZ70:BA70"/>
    <mergeCell ref="AW73:AY73"/>
    <mergeCell ref="AZ73:BA73"/>
    <mergeCell ref="AS72:AT72"/>
    <mergeCell ref="AU72:AV72"/>
    <mergeCell ref="AW72:AY72"/>
    <mergeCell ref="AZ72:BA72"/>
    <mergeCell ref="AS75:AT75"/>
    <mergeCell ref="AU75:AV75"/>
    <mergeCell ref="AW75:AY75"/>
    <mergeCell ref="AZ75:BA75"/>
    <mergeCell ref="AS74:AT74"/>
    <mergeCell ref="AU74:AV74"/>
    <mergeCell ref="AW74:AY74"/>
    <mergeCell ref="AZ74:BA74"/>
    <mergeCell ref="AS77:AT77"/>
    <mergeCell ref="AU77:AV77"/>
    <mergeCell ref="AW77:AY77"/>
    <mergeCell ref="AZ77:BA77"/>
    <mergeCell ref="AS76:AT76"/>
    <mergeCell ref="AU76:AV76"/>
    <mergeCell ref="AW76:AY76"/>
    <mergeCell ref="AZ76:BA76"/>
    <mergeCell ref="AU78:AV78"/>
    <mergeCell ref="AW78:AY78"/>
    <mergeCell ref="AZ78:BA78"/>
    <mergeCell ref="AS79:AT79"/>
    <mergeCell ref="AU79:AV79"/>
    <mergeCell ref="AW79:AY79"/>
    <mergeCell ref="AZ79:BA79"/>
    <mergeCell ref="AU80:AV80"/>
    <mergeCell ref="AW80:AY80"/>
    <mergeCell ref="AZ80:BA80"/>
    <mergeCell ref="AS81:AT81"/>
    <mergeCell ref="AU81:AV81"/>
    <mergeCell ref="AW81:AY81"/>
    <mergeCell ref="AZ81:BA81"/>
    <mergeCell ref="AU82:AV82"/>
    <mergeCell ref="AW82:AY82"/>
    <mergeCell ref="AZ82:BA82"/>
    <mergeCell ref="AS83:AT83"/>
    <mergeCell ref="AU83:AV83"/>
    <mergeCell ref="AW83:AY83"/>
    <mergeCell ref="AZ83:BA83"/>
    <mergeCell ref="AU84:AV84"/>
    <mergeCell ref="AW84:AY84"/>
    <mergeCell ref="AZ84:BA84"/>
    <mergeCell ref="AS85:AT85"/>
    <mergeCell ref="AU85:AV85"/>
    <mergeCell ref="AW85:AY85"/>
    <mergeCell ref="AZ85:BA85"/>
    <mergeCell ref="AU86:AV86"/>
    <mergeCell ref="AW86:AY86"/>
    <mergeCell ref="AZ86:BA86"/>
    <mergeCell ref="AS87:AT87"/>
    <mergeCell ref="AU87:AV87"/>
    <mergeCell ref="AW87:AY87"/>
    <mergeCell ref="AZ87:BA87"/>
    <mergeCell ref="AU88:AV88"/>
    <mergeCell ref="AW88:AY88"/>
    <mergeCell ref="AZ88:BA88"/>
    <mergeCell ref="AS89:AT89"/>
    <mergeCell ref="AU89:AV89"/>
    <mergeCell ref="AW89:AY89"/>
    <mergeCell ref="AZ89:BA89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Z97:BA97"/>
    <mergeCell ref="AW94:AY94"/>
    <mergeCell ref="AZ94:BA94"/>
    <mergeCell ref="AW95:AY95"/>
    <mergeCell ref="AZ95:BA95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U94:AV94"/>
    <mergeCell ref="AS95:AT95"/>
    <mergeCell ref="AU95:AV95"/>
    <mergeCell ref="AW98:AY98"/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70" t="s">
        <v>127</v>
      </c>
      <c r="G3" s="371"/>
      <c r="H3" s="371"/>
      <c r="I3" s="371"/>
      <c r="J3" s="372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32" t="str">
        <f>'В-42'!A1</f>
        <v>ФЕДЕРАЦИЯ СПОРТИВНОЙ БОРЬБЫ РОССИИ</v>
      </c>
      <c r="E6" s="333"/>
      <c r="F6" s="334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8.5" customHeight="1" thickBot="1">
      <c r="C7" s="107"/>
      <c r="D7" s="335"/>
      <c r="E7" s="336"/>
      <c r="F7" s="337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35" t="str">
        <f>'В-42'!A2</f>
        <v>Открытое  первенство ОРО ОГО "Динамо"</v>
      </c>
      <c r="E8" s="336"/>
      <c r="F8" s="337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35"/>
      <c r="E9" s="336"/>
      <c r="F9" s="337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35" t="str">
        <f>'В-42'!A3</f>
        <v>  среди юношей 2003-2005 г.г.р</v>
      </c>
      <c r="E10" s="336"/>
      <c r="F10" s="337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25.5" customHeight="1" thickBot="1">
      <c r="D11" s="338"/>
      <c r="E11" s="339"/>
      <c r="F11" s="340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41" t="s">
        <v>59</v>
      </c>
      <c r="E13" s="343"/>
      <c r="F13" s="344"/>
      <c r="G13" s="166" t="s">
        <v>60</v>
      </c>
      <c r="H13" s="341" t="s">
        <v>61</v>
      </c>
      <c r="I13" s="343"/>
      <c r="J13" s="344"/>
      <c r="K13" s="341" t="s">
        <v>62</v>
      </c>
      <c r="L13" s="343"/>
      <c r="M13" s="344"/>
      <c r="N13" s="341" t="s">
        <v>63</v>
      </c>
      <c r="O13" s="342"/>
    </row>
    <row r="14" spans="1:15" ht="16.5" thickBot="1">
      <c r="A14" s="167"/>
      <c r="B14" s="318"/>
      <c r="C14" s="311"/>
      <c r="D14" s="318"/>
      <c r="E14" s="310"/>
      <c r="F14" s="311"/>
      <c r="G14" s="168" t="s">
        <v>128</v>
      </c>
      <c r="H14" s="318"/>
      <c r="I14" s="310"/>
      <c r="J14" s="310"/>
      <c r="K14" s="310"/>
      <c r="L14" s="310"/>
      <c r="M14" s="311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12" t="s">
        <v>64</v>
      </c>
      <c r="B16" s="313"/>
      <c r="C16" s="313"/>
      <c r="D16" s="313"/>
      <c r="E16" s="313"/>
      <c r="F16" s="313"/>
      <c r="G16" s="314"/>
      <c r="H16" s="118"/>
      <c r="I16" s="315" t="s">
        <v>65</v>
      </c>
      <c r="J16" s="316"/>
      <c r="K16" s="316"/>
      <c r="L16" s="316"/>
      <c r="M16" s="316"/>
      <c r="N16" s="316"/>
      <c r="O16" s="317"/>
    </row>
    <row r="17" spans="1:15" ht="15.75">
      <c r="A17" s="382" t="s">
        <v>66</v>
      </c>
      <c r="B17" s="383"/>
      <c r="C17" s="383"/>
      <c r="D17" s="383"/>
      <c r="E17" s="384" t="s">
        <v>67</v>
      </c>
      <c r="F17" s="384"/>
      <c r="G17" s="134" t="s">
        <v>54</v>
      </c>
      <c r="H17" s="118"/>
      <c r="I17" s="319" t="s">
        <v>66</v>
      </c>
      <c r="J17" s="320"/>
      <c r="K17" s="320"/>
      <c r="L17" s="321"/>
      <c r="M17" s="345" t="s">
        <v>67</v>
      </c>
      <c r="N17" s="346"/>
      <c r="O17" s="171" t="s">
        <v>54</v>
      </c>
    </row>
    <row r="18" spans="1:15" ht="18.75" thickBot="1">
      <c r="A18" s="347" t="str">
        <f>IF($G$18&gt;0,INDEX('В-42'!D$10:D$149,$G$18+($G$18-1),1)," ")</f>
        <v>ЕЛЕЦКИЙ  ИЛЬЯ</v>
      </c>
      <c r="B18" s="348"/>
      <c r="C18" s="348"/>
      <c r="D18" s="348"/>
      <c r="E18" s="349" t="str">
        <f>IF($G$18&gt;0,INDEX('В-42'!E$10:E$149,$G$18+($G$18-1),1)," ")</f>
        <v>ДЮСШ-19</v>
      </c>
      <c r="F18" s="349"/>
      <c r="G18" s="172">
        <v>1</v>
      </c>
      <c r="H18" s="116"/>
      <c r="I18" s="307" t="str">
        <f>IF($O$18&gt;0,INDEX('В-42'!D$10:D$149,$O$18+($O$18-1),1)," ")</f>
        <v>ТЕЛЬНОВ  МАКСИМ</v>
      </c>
      <c r="J18" s="308"/>
      <c r="K18" s="308"/>
      <c r="L18" s="308"/>
      <c r="M18" s="309" t="str">
        <f>IF($O$18&gt;0,INDEX('В-42'!E$10:E$149,$O$18+($O$18-1),1)," ")</f>
        <v>ДЮСШ  РСБИ</v>
      </c>
      <c r="N18" s="309"/>
      <c r="O18" s="173">
        <v>2</v>
      </c>
    </row>
    <row r="19" spans="1:15" ht="16.5" customHeight="1">
      <c r="A19" s="386" t="s">
        <v>105</v>
      </c>
      <c r="B19" s="385" t="s">
        <v>103</v>
      </c>
      <c r="C19" s="385"/>
      <c r="D19" s="385"/>
      <c r="E19" s="385"/>
      <c r="F19" s="385"/>
      <c r="G19" s="388" t="s">
        <v>77</v>
      </c>
      <c r="H19" s="356" t="s">
        <v>106</v>
      </c>
      <c r="I19" s="361" t="s">
        <v>107</v>
      </c>
      <c r="J19" s="360" t="s">
        <v>108</v>
      </c>
      <c r="K19" s="360"/>
      <c r="L19" s="360"/>
      <c r="M19" s="360"/>
      <c r="N19" s="360"/>
      <c r="O19" s="390" t="s">
        <v>77</v>
      </c>
    </row>
    <row r="20" spans="1:15" ht="16.5" customHeight="1" thickBot="1">
      <c r="A20" s="387"/>
      <c r="B20" s="373" t="s">
        <v>129</v>
      </c>
      <c r="C20" s="374"/>
      <c r="D20" s="374"/>
      <c r="E20" s="375"/>
      <c r="F20" s="131" t="s">
        <v>104</v>
      </c>
      <c r="G20" s="389"/>
      <c r="H20" s="356"/>
      <c r="I20" s="362"/>
      <c r="J20" s="353" t="s">
        <v>129</v>
      </c>
      <c r="K20" s="354"/>
      <c r="L20" s="354"/>
      <c r="M20" s="355"/>
      <c r="N20" s="138" t="s">
        <v>104</v>
      </c>
      <c r="O20" s="391"/>
    </row>
    <row r="21" spans="1:15" ht="29.25" thickBot="1">
      <c r="A21" s="132" t="s">
        <v>68</v>
      </c>
      <c r="B21" s="376"/>
      <c r="C21" s="377"/>
      <c r="D21" s="377"/>
      <c r="E21" s="378"/>
      <c r="F21" s="135"/>
      <c r="G21" s="130"/>
      <c r="H21" s="137"/>
      <c r="I21" s="139" t="s">
        <v>69</v>
      </c>
      <c r="J21" s="392"/>
      <c r="K21" s="393"/>
      <c r="L21" s="393"/>
      <c r="M21" s="394"/>
      <c r="N21" s="141"/>
      <c r="O21" s="142"/>
    </row>
    <row r="22" spans="1:15" ht="15.75" thickBot="1">
      <c r="A22" s="379" t="s">
        <v>70</v>
      </c>
      <c r="B22" s="380"/>
      <c r="C22" s="380"/>
      <c r="D22" s="380"/>
      <c r="E22" s="380"/>
      <c r="F22" s="380"/>
      <c r="G22" s="381"/>
      <c r="H22" s="117"/>
      <c r="I22" s="398" t="s">
        <v>70</v>
      </c>
      <c r="J22" s="399"/>
      <c r="K22" s="399"/>
      <c r="L22" s="399"/>
      <c r="M22" s="399"/>
      <c r="N22" s="399"/>
      <c r="O22" s="400"/>
    </row>
    <row r="23" spans="1:15" ht="29.25" thickBot="1">
      <c r="A23" s="132" t="s">
        <v>71</v>
      </c>
      <c r="B23" s="376"/>
      <c r="C23" s="377"/>
      <c r="D23" s="377"/>
      <c r="E23" s="378"/>
      <c r="F23" s="135"/>
      <c r="G23" s="130"/>
      <c r="H23" s="137"/>
      <c r="I23" s="139" t="s">
        <v>72</v>
      </c>
      <c r="J23" s="392"/>
      <c r="K23" s="393"/>
      <c r="L23" s="393"/>
      <c r="M23" s="394"/>
      <c r="N23" s="141"/>
      <c r="O23" s="142"/>
    </row>
    <row r="24" spans="1:15" ht="15.75" thickBot="1">
      <c r="A24" s="395" t="s">
        <v>70</v>
      </c>
      <c r="B24" s="396"/>
      <c r="C24" s="396"/>
      <c r="D24" s="396"/>
      <c r="E24" s="396"/>
      <c r="F24" s="396"/>
      <c r="G24" s="397"/>
      <c r="H24" s="117"/>
      <c r="I24" s="398" t="s">
        <v>70</v>
      </c>
      <c r="J24" s="399"/>
      <c r="K24" s="399"/>
      <c r="L24" s="399"/>
      <c r="M24" s="399"/>
      <c r="N24" s="399"/>
      <c r="O24" s="400"/>
    </row>
    <row r="25" spans="1:15" ht="29.25" thickBot="1">
      <c r="A25" s="133" t="s">
        <v>73</v>
      </c>
      <c r="B25" s="350"/>
      <c r="C25" s="351"/>
      <c r="D25" s="351"/>
      <c r="E25" s="352"/>
      <c r="F25" s="136"/>
      <c r="G25" s="130"/>
      <c r="H25" s="137"/>
      <c r="I25" s="140" t="s">
        <v>74</v>
      </c>
      <c r="J25" s="357"/>
      <c r="K25" s="358"/>
      <c r="L25" s="358"/>
      <c r="M25" s="359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22" t="s">
        <v>109</v>
      </c>
      <c r="O36" s="323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0" t="s">
        <v>110</v>
      </c>
      <c r="O37" s="331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0" t="s">
        <v>111</v>
      </c>
      <c r="O38" s="331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0" t="s">
        <v>112</v>
      </c>
      <c r="O39" s="331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0" t="s">
        <v>113</v>
      </c>
      <c r="O40" s="331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130</v>
      </c>
      <c r="B45" s="324" t="s">
        <v>90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6"/>
    </row>
    <row r="46" spans="1:15" ht="18.75" thickBot="1">
      <c r="A46" s="163"/>
      <c r="B46" s="327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9"/>
    </row>
    <row r="47" spans="1:15" ht="18.75" customHeight="1" thickBot="1">
      <c r="A47" s="162" t="s">
        <v>134</v>
      </c>
      <c r="B47" s="324" t="s">
        <v>131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6"/>
    </row>
    <row r="48" spans="1:15" ht="18.75" thickBot="1">
      <c r="A48" s="163"/>
      <c r="B48" s="363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5"/>
    </row>
    <row r="49" spans="1:15" ht="18.75" thickBot="1">
      <c r="A49" s="184" t="s">
        <v>135</v>
      </c>
      <c r="B49" s="324" t="s">
        <v>132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6"/>
    </row>
    <row r="50" spans="1:15" ht="18.75" thickBot="1">
      <c r="A50" s="185"/>
      <c r="B50" s="32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9"/>
    </row>
    <row r="51" spans="1:15" ht="18.75" thickBot="1">
      <c r="A51" s="184" t="s">
        <v>136</v>
      </c>
      <c r="B51" s="324" t="s">
        <v>133</v>
      </c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6"/>
    </row>
    <row r="52" spans="1:15" ht="18.75" thickBot="1">
      <c r="A52" s="186"/>
      <c r="B52" s="327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9"/>
    </row>
    <row r="53" spans="1:15" ht="18.75" customHeight="1" thickBot="1">
      <c r="A53" s="164" t="s">
        <v>138</v>
      </c>
      <c r="B53" s="367" t="s">
        <v>94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9"/>
    </row>
    <row r="54" spans="1:15" ht="18.75" thickBot="1">
      <c r="A54" s="163"/>
      <c r="B54" s="327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9"/>
    </row>
    <row r="55" spans="1:15" ht="18.75" customHeight="1" thickBot="1">
      <c r="A55" s="162" t="s">
        <v>137</v>
      </c>
      <c r="B55" s="324" t="s">
        <v>96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6"/>
    </row>
    <row r="56" spans="1:15" ht="18.75" thickBot="1">
      <c r="A56" s="163"/>
      <c r="B56" s="327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9"/>
    </row>
    <row r="57" spans="1:15" ht="18.75" customHeight="1" thickBot="1">
      <c r="A57" s="162" t="s">
        <v>85</v>
      </c>
      <c r="B57" s="324" t="s">
        <v>97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6"/>
    </row>
    <row r="58" spans="1:15" ht="18.75" thickBot="1">
      <c r="A58" s="163"/>
      <c r="B58" s="327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9"/>
    </row>
    <row r="59" spans="1:15" ht="18.75" customHeight="1" thickBot="1">
      <c r="A59" s="162" t="s">
        <v>86</v>
      </c>
      <c r="B59" s="324" t="s">
        <v>98</v>
      </c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6"/>
    </row>
    <row r="60" spans="1:15" ht="18.75" thickBot="1">
      <c r="A60" s="163"/>
      <c r="B60" s="327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9"/>
    </row>
    <row r="61" spans="1:15" ht="18.75" customHeight="1" thickBot="1">
      <c r="A61" s="162" t="s">
        <v>102</v>
      </c>
      <c r="B61" s="324" t="s">
        <v>99</v>
      </c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6"/>
    </row>
    <row r="62" spans="1:15" ht="18.75" thickBot="1">
      <c r="A62" s="163"/>
      <c r="B62" s="327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9"/>
    </row>
    <row r="63" spans="1:15" ht="18.75" customHeight="1" thickBot="1">
      <c r="A63" s="162" t="s">
        <v>87</v>
      </c>
      <c r="B63" s="324" t="s">
        <v>100</v>
      </c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6"/>
    </row>
    <row r="64" spans="1:15" ht="18.75" thickBot="1">
      <c r="A64" s="163"/>
      <c r="B64" s="363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5"/>
    </row>
    <row r="65" spans="1:15" ht="18.75" customHeight="1" thickBot="1">
      <c r="A65" s="162" t="s">
        <v>139</v>
      </c>
      <c r="B65" s="366" t="s">
        <v>101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</row>
    <row r="66" spans="1:15" ht="18.75" customHeight="1">
      <c r="A66" s="163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</row>
    <row r="67" ht="20.25">
      <c r="K67" s="127"/>
    </row>
  </sheetData>
  <sheetProtection/>
  <mergeCells count="58">
    <mergeCell ref="O19:O20"/>
    <mergeCell ref="J21:M21"/>
    <mergeCell ref="A24:G24"/>
    <mergeCell ref="I22:O22"/>
    <mergeCell ref="I24:O24"/>
    <mergeCell ref="J23:M23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D6:F7"/>
    <mergeCell ref="D8:F9"/>
    <mergeCell ref="D10:F11"/>
    <mergeCell ref="N13:O13"/>
    <mergeCell ref="H13:J13"/>
    <mergeCell ref="D13:F13"/>
    <mergeCell ref="K13:M13"/>
    <mergeCell ref="N36:O36"/>
    <mergeCell ref="B49:O50"/>
    <mergeCell ref="B51:O52"/>
    <mergeCell ref="B55:O56"/>
    <mergeCell ref="N38:O38"/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70" t="s">
        <v>114</v>
      </c>
      <c r="G3" s="371"/>
      <c r="H3" s="371"/>
      <c r="I3" s="371"/>
      <c r="J3" s="372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32" t="str">
        <f>'В-42'!A1</f>
        <v>ФЕДЕРАЦИЯ СПОРТИВНОЙ БОРЬБЫ РОССИИ</v>
      </c>
      <c r="E6" s="333"/>
      <c r="F6" s="334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1" thickBot="1">
      <c r="C7" s="107"/>
      <c r="D7" s="335"/>
      <c r="E7" s="336"/>
      <c r="F7" s="337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35" t="str">
        <f>'В-42'!A2</f>
        <v>Открытое  первенство ОРО ОГО "Динамо"</v>
      </c>
      <c r="E8" s="336"/>
      <c r="F8" s="337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35"/>
      <c r="E9" s="336"/>
      <c r="F9" s="337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35" t="str">
        <f>'В-42'!A3</f>
        <v>  среди юношей 2003-2005 г.г.р</v>
      </c>
      <c r="E10" s="336"/>
      <c r="F10" s="337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13.5" customHeight="1" thickBot="1">
      <c r="D11" s="338"/>
      <c r="E11" s="339"/>
      <c r="F11" s="340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41" t="s">
        <v>59</v>
      </c>
      <c r="E13" s="343"/>
      <c r="F13" s="344"/>
      <c r="G13" s="166" t="s">
        <v>60</v>
      </c>
      <c r="H13" s="341" t="s">
        <v>61</v>
      </c>
      <c r="I13" s="343"/>
      <c r="J13" s="344"/>
      <c r="K13" s="341" t="s">
        <v>62</v>
      </c>
      <c r="L13" s="343"/>
      <c r="M13" s="344"/>
      <c r="N13" s="341" t="s">
        <v>63</v>
      </c>
      <c r="O13" s="342"/>
    </row>
    <row r="14" spans="1:15" ht="16.5" thickBot="1">
      <c r="A14" s="167">
        <v>39171</v>
      </c>
      <c r="B14" s="318"/>
      <c r="C14" s="311"/>
      <c r="D14" s="318"/>
      <c r="E14" s="310"/>
      <c r="F14" s="311"/>
      <c r="G14" s="168" t="s">
        <v>126</v>
      </c>
      <c r="H14" s="318"/>
      <c r="I14" s="310"/>
      <c r="J14" s="310"/>
      <c r="K14" s="310"/>
      <c r="L14" s="310"/>
      <c r="M14" s="311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12" t="s">
        <v>64</v>
      </c>
      <c r="B16" s="313"/>
      <c r="C16" s="313"/>
      <c r="D16" s="313"/>
      <c r="E16" s="313"/>
      <c r="F16" s="313"/>
      <c r="G16" s="314"/>
      <c r="H16" s="118"/>
      <c r="I16" s="315" t="s">
        <v>65</v>
      </c>
      <c r="J16" s="316"/>
      <c r="K16" s="316"/>
      <c r="L16" s="316"/>
      <c r="M16" s="316"/>
      <c r="N16" s="316"/>
      <c r="O16" s="317"/>
    </row>
    <row r="17" spans="1:15" ht="15.75">
      <c r="A17" s="382" t="s">
        <v>66</v>
      </c>
      <c r="B17" s="383"/>
      <c r="C17" s="383"/>
      <c r="D17" s="383"/>
      <c r="E17" s="384" t="s">
        <v>67</v>
      </c>
      <c r="F17" s="384"/>
      <c r="G17" s="134" t="s">
        <v>54</v>
      </c>
      <c r="H17" s="118"/>
      <c r="I17" s="319" t="s">
        <v>66</v>
      </c>
      <c r="J17" s="320"/>
      <c r="K17" s="320"/>
      <c r="L17" s="321"/>
      <c r="M17" s="345" t="s">
        <v>67</v>
      </c>
      <c r="N17" s="346"/>
      <c r="O17" s="171" t="s">
        <v>54</v>
      </c>
    </row>
    <row r="18" spans="1:15" ht="18.75" thickBot="1">
      <c r="A18" s="347"/>
      <c r="B18" s="348"/>
      <c r="C18" s="348"/>
      <c r="D18" s="348"/>
      <c r="E18" s="349"/>
      <c r="F18" s="349"/>
      <c r="G18" s="172"/>
      <c r="H18" s="116"/>
      <c r="I18" s="307"/>
      <c r="J18" s="308"/>
      <c r="K18" s="308"/>
      <c r="L18" s="308"/>
      <c r="M18" s="309"/>
      <c r="N18" s="309"/>
      <c r="O18" s="173"/>
    </row>
    <row r="19" spans="1:15" ht="16.5" customHeight="1">
      <c r="A19" s="386" t="s">
        <v>105</v>
      </c>
      <c r="B19" s="385" t="s">
        <v>103</v>
      </c>
      <c r="C19" s="385"/>
      <c r="D19" s="385"/>
      <c r="E19" s="385"/>
      <c r="F19" s="385"/>
      <c r="G19" s="388" t="s">
        <v>77</v>
      </c>
      <c r="H19" s="356" t="s">
        <v>106</v>
      </c>
      <c r="I19" s="361" t="s">
        <v>107</v>
      </c>
      <c r="J19" s="360" t="s">
        <v>108</v>
      </c>
      <c r="K19" s="360"/>
      <c r="L19" s="360"/>
      <c r="M19" s="360"/>
      <c r="N19" s="360"/>
      <c r="O19" s="390" t="s">
        <v>77</v>
      </c>
    </row>
    <row r="20" spans="1:15" ht="16.5" customHeight="1" thickBot="1">
      <c r="A20" s="387"/>
      <c r="B20" s="373" t="s">
        <v>115</v>
      </c>
      <c r="C20" s="374"/>
      <c r="D20" s="374"/>
      <c r="E20" s="375"/>
      <c r="F20" s="131" t="s">
        <v>104</v>
      </c>
      <c r="G20" s="389"/>
      <c r="H20" s="356"/>
      <c r="I20" s="362"/>
      <c r="J20" s="353" t="s">
        <v>115</v>
      </c>
      <c r="K20" s="354"/>
      <c r="L20" s="354"/>
      <c r="M20" s="355"/>
      <c r="N20" s="138" t="s">
        <v>104</v>
      </c>
      <c r="O20" s="391"/>
    </row>
    <row r="21" spans="1:15" ht="29.25" thickBot="1">
      <c r="A21" s="132" t="s">
        <v>68</v>
      </c>
      <c r="B21" s="376"/>
      <c r="C21" s="377"/>
      <c r="D21" s="377"/>
      <c r="E21" s="378"/>
      <c r="F21" s="135"/>
      <c r="G21" s="130"/>
      <c r="H21" s="137"/>
      <c r="I21" s="139" t="s">
        <v>69</v>
      </c>
      <c r="J21" s="392"/>
      <c r="K21" s="393"/>
      <c r="L21" s="393"/>
      <c r="M21" s="394"/>
      <c r="N21" s="141"/>
      <c r="O21" s="142"/>
    </row>
    <row r="22" spans="1:15" ht="15.75" thickBot="1">
      <c r="A22" s="379" t="s">
        <v>70</v>
      </c>
      <c r="B22" s="380"/>
      <c r="C22" s="380"/>
      <c r="D22" s="380"/>
      <c r="E22" s="380"/>
      <c r="F22" s="380"/>
      <c r="G22" s="381"/>
      <c r="H22" s="117"/>
      <c r="I22" s="398" t="s">
        <v>70</v>
      </c>
      <c r="J22" s="399"/>
      <c r="K22" s="399"/>
      <c r="L22" s="399"/>
      <c r="M22" s="399"/>
      <c r="N22" s="399"/>
      <c r="O22" s="400"/>
    </row>
    <row r="23" spans="1:15" ht="29.25" thickBot="1">
      <c r="A23" s="132" t="s">
        <v>71</v>
      </c>
      <c r="B23" s="376"/>
      <c r="C23" s="377"/>
      <c r="D23" s="377"/>
      <c r="E23" s="378"/>
      <c r="F23" s="135"/>
      <c r="G23" s="130"/>
      <c r="H23" s="137"/>
      <c r="I23" s="139" t="s">
        <v>72</v>
      </c>
      <c r="J23" s="392"/>
      <c r="K23" s="393"/>
      <c r="L23" s="393"/>
      <c r="M23" s="394"/>
      <c r="N23" s="141"/>
      <c r="O23" s="142"/>
    </row>
    <row r="24" spans="1:15" ht="15.75" thickBot="1">
      <c r="A24" s="395" t="s">
        <v>70</v>
      </c>
      <c r="B24" s="396"/>
      <c r="C24" s="396"/>
      <c r="D24" s="396"/>
      <c r="E24" s="396"/>
      <c r="F24" s="396"/>
      <c r="G24" s="397"/>
      <c r="H24" s="117"/>
      <c r="I24" s="398" t="s">
        <v>70</v>
      </c>
      <c r="J24" s="399"/>
      <c r="K24" s="399"/>
      <c r="L24" s="399"/>
      <c r="M24" s="399"/>
      <c r="N24" s="399"/>
      <c r="O24" s="400"/>
    </row>
    <row r="25" spans="1:15" ht="29.25" thickBot="1">
      <c r="A25" s="133" t="s">
        <v>73</v>
      </c>
      <c r="B25" s="350"/>
      <c r="C25" s="351"/>
      <c r="D25" s="351"/>
      <c r="E25" s="352"/>
      <c r="F25" s="136"/>
      <c r="G25" s="130"/>
      <c r="H25" s="137"/>
      <c r="I25" s="140" t="s">
        <v>74</v>
      </c>
      <c r="J25" s="357"/>
      <c r="K25" s="358"/>
      <c r="L25" s="358"/>
      <c r="M25" s="359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22" t="s">
        <v>109</v>
      </c>
      <c r="O36" s="323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0" t="s">
        <v>110</v>
      </c>
      <c r="O37" s="331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0" t="s">
        <v>111</v>
      </c>
      <c r="O38" s="331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0" t="s">
        <v>112</v>
      </c>
      <c r="O39" s="331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0" t="s">
        <v>113</v>
      </c>
      <c r="O40" s="331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89</v>
      </c>
      <c r="B45" s="324" t="s">
        <v>90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6"/>
    </row>
    <row r="46" spans="1:15" ht="18.75" thickBot="1">
      <c r="A46" s="163"/>
      <c r="B46" s="327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9"/>
    </row>
    <row r="47" spans="1:15" ht="18.75" customHeight="1" thickBot="1">
      <c r="A47" s="162" t="s">
        <v>91</v>
      </c>
      <c r="B47" s="324" t="s">
        <v>92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6"/>
    </row>
    <row r="48" spans="1:15" ht="18.75" thickBot="1">
      <c r="A48" s="163"/>
      <c r="B48" s="327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9"/>
    </row>
    <row r="49" spans="1:15" ht="18.75" customHeight="1" thickBot="1">
      <c r="A49" s="162" t="s">
        <v>93</v>
      </c>
      <c r="B49" s="324" t="s">
        <v>94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6"/>
    </row>
    <row r="50" spans="1:15" ht="18.75" thickBot="1">
      <c r="A50" s="163"/>
      <c r="B50" s="32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9"/>
    </row>
    <row r="51" spans="1:15" ht="18.75" customHeight="1" thickBot="1">
      <c r="A51" s="162" t="s">
        <v>95</v>
      </c>
      <c r="B51" s="324" t="s">
        <v>96</v>
      </c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6"/>
    </row>
    <row r="52" spans="1:15" ht="18.75" thickBot="1">
      <c r="A52" s="163"/>
      <c r="B52" s="327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9"/>
    </row>
    <row r="53" spans="1:15" ht="18.75" customHeight="1" thickBot="1">
      <c r="A53" s="162" t="s">
        <v>85</v>
      </c>
      <c r="B53" s="324" t="s">
        <v>97</v>
      </c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6"/>
    </row>
    <row r="54" spans="1:15" ht="18.75" thickBot="1">
      <c r="A54" s="163"/>
      <c r="B54" s="327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9"/>
    </row>
    <row r="55" spans="1:15" ht="18.75" customHeight="1" thickBot="1">
      <c r="A55" s="162" t="s">
        <v>86</v>
      </c>
      <c r="B55" s="324" t="s">
        <v>98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6"/>
    </row>
    <row r="56" spans="1:15" ht="18.75" thickBot="1">
      <c r="A56" s="163"/>
      <c r="B56" s="327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9"/>
    </row>
    <row r="57" spans="1:15" ht="18.75" customHeight="1" thickBot="1">
      <c r="A57" s="162" t="s">
        <v>102</v>
      </c>
      <c r="B57" s="324" t="s">
        <v>99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6"/>
    </row>
    <row r="58" spans="1:15" ht="18.75" thickBot="1">
      <c r="A58" s="163"/>
      <c r="B58" s="327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9"/>
    </row>
    <row r="59" spans="1:15" ht="18.75" customHeight="1" thickBot="1">
      <c r="A59" s="162" t="s">
        <v>87</v>
      </c>
      <c r="B59" s="324" t="s">
        <v>100</v>
      </c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6"/>
    </row>
    <row r="60" spans="1:15" ht="18.75" thickBot="1">
      <c r="A60" s="163"/>
      <c r="B60" s="327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9"/>
    </row>
    <row r="61" spans="1:15" ht="18.75" customHeight="1" thickBot="1">
      <c r="A61" s="162" t="s">
        <v>88</v>
      </c>
      <c r="B61" s="324" t="s">
        <v>101</v>
      </c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6"/>
    </row>
    <row r="62" spans="1:15" ht="18.75" thickBot="1">
      <c r="A62" s="164"/>
      <c r="B62" s="327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9"/>
    </row>
    <row r="63" ht="20.25">
      <c r="K63" s="127"/>
    </row>
  </sheetData>
  <sheetProtection/>
  <mergeCells count="56">
    <mergeCell ref="F3:J3"/>
    <mergeCell ref="D6:F7"/>
    <mergeCell ref="D8:F9"/>
    <mergeCell ref="D10:F11"/>
    <mergeCell ref="A18:D18"/>
    <mergeCell ref="E18:F18"/>
    <mergeCell ref="I18:L18"/>
    <mergeCell ref="A16:G16"/>
    <mergeCell ref="I16:O16"/>
    <mergeCell ref="I17:L17"/>
    <mergeCell ref="M17:N17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O19:O20"/>
    <mergeCell ref="B20:E20"/>
    <mergeCell ref="J20:M20"/>
    <mergeCell ref="B21:E21"/>
    <mergeCell ref="J21:M21"/>
    <mergeCell ref="J19:N19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408" t="str">
        <f>'В-42'!A1</f>
        <v>ФЕДЕРАЦИЯ СПОРТИВНОЙ БОРЬБЫ РОССИИ</v>
      </c>
      <c r="D1" s="408"/>
      <c r="E1" s="408"/>
      <c r="F1" s="408"/>
      <c r="G1" s="408"/>
      <c r="H1" s="408"/>
      <c r="I1" s="408"/>
      <c r="J1" s="408"/>
      <c r="K1" s="408"/>
    </row>
    <row r="2" spans="3:11" ht="18.75" customHeight="1">
      <c r="C2" s="409" t="str">
        <f>'В-42'!A2</f>
        <v>Открытое  первенство ОРО ОГО "Динамо"</v>
      </c>
      <c r="D2" s="409"/>
      <c r="E2" s="409"/>
      <c r="F2" s="409"/>
      <c r="G2" s="409"/>
      <c r="H2" s="409"/>
      <c r="I2" s="409"/>
      <c r="J2" s="409"/>
      <c r="K2" s="409"/>
    </row>
    <row r="3" spans="3:11" ht="18.75" customHeight="1">
      <c r="C3" s="409"/>
      <c r="D3" s="409"/>
      <c r="E3" s="409"/>
      <c r="F3" s="409"/>
      <c r="G3" s="409"/>
      <c r="H3" s="409"/>
      <c r="I3" s="409"/>
      <c r="J3" s="409"/>
      <c r="K3" s="409"/>
    </row>
    <row r="4" spans="3:11" ht="29.25" customHeight="1">
      <c r="C4" s="410" t="str">
        <f>'В-42'!A3</f>
        <v>  среди юношей 2003-2005 г.г.р</v>
      </c>
      <c r="D4" s="410"/>
      <c r="E4" s="410"/>
      <c r="F4" s="410"/>
      <c r="G4" s="410"/>
      <c r="H4" s="410"/>
      <c r="I4" s="410"/>
      <c r="J4" s="410"/>
      <c r="K4" s="410"/>
    </row>
    <row r="5" spans="3:11" ht="12.75">
      <c r="C5" s="411"/>
      <c r="D5" s="411"/>
      <c r="E5" s="411"/>
      <c r="F5" s="411"/>
      <c r="G5" s="411"/>
      <c r="H5" s="411"/>
      <c r="I5" s="411"/>
      <c r="J5" s="411"/>
      <c r="K5" s="411"/>
    </row>
    <row r="7" spans="1:13" ht="15.75">
      <c r="A7" s="406" t="str">
        <f>'В-42'!E6</f>
        <v>19 февраля 2015 г</v>
      </c>
      <c r="B7" s="406"/>
      <c r="C7" s="406"/>
      <c r="D7" s="174"/>
      <c r="E7" s="174"/>
      <c r="F7" s="174"/>
      <c r="G7" s="174"/>
      <c r="H7" s="174"/>
      <c r="I7" s="174"/>
      <c r="J7" s="174"/>
      <c r="K7" s="407" t="str">
        <f>'В-42'!H6</f>
        <v>г.Омск</v>
      </c>
      <c r="L7" s="407"/>
      <c r="M7" s="407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02" t="s">
        <v>116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02" t="s">
        <v>117</v>
      </c>
      <c r="H16" s="402"/>
      <c r="I16" s="402"/>
      <c r="J16" s="402"/>
      <c r="K16" s="178" t="str">
        <f>'В-42'!D6</f>
        <v>Вес  32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118</v>
      </c>
      <c r="B21" s="175"/>
      <c r="C21" s="403" t="str">
        <f>IF($N21&gt;0,INDEX('В-42'!D$10:D$73,$N21+($N21-1),1)," ")</f>
        <v>ЕЛЕЦКИЙ  ИЛЬЯ</v>
      </c>
      <c r="D21" s="403"/>
      <c r="E21" s="403"/>
      <c r="F21" s="403"/>
      <c r="G21" s="403"/>
      <c r="H21" s="403"/>
      <c r="I21" s="403" t="str">
        <f>IF($N21&gt;0,INDEX('В-42'!E$10:E$73,$N21+($N21-1),1)," ")</f>
        <v>ДЮСШ-19</v>
      </c>
      <c r="J21" s="403"/>
      <c r="K21" s="403"/>
      <c r="L21" s="403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119</v>
      </c>
      <c r="B23" s="175"/>
      <c r="C23" s="403" t="str">
        <f>IF($N23&gt;0,INDEX('В-42'!D$10:D$73,$N23+($N23-1),1)," ")</f>
        <v>ЯЦЕНКО  ВЛАДИМИР</v>
      </c>
      <c r="D23" s="403"/>
      <c r="E23" s="403"/>
      <c r="F23" s="403"/>
      <c r="G23" s="403"/>
      <c r="H23" s="403"/>
      <c r="I23" s="403" t="str">
        <f>IF($N23&gt;0,INDEX('В-42'!E$10:E$73,$N23+($N23-1),1)," ")</f>
        <v>СДЮСШОР</v>
      </c>
      <c r="J23" s="403"/>
      <c r="K23" s="403"/>
      <c r="L23" s="403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120</v>
      </c>
      <c r="B25" s="175"/>
      <c r="C25" s="403">
        <f>IF($N25&gt;0,INDEX('В-42'!D$10:D$73,$N25+($N25-1),1)," ")</f>
        <v>0</v>
      </c>
      <c r="D25" s="403"/>
      <c r="E25" s="403"/>
      <c r="F25" s="403"/>
      <c r="G25" s="403"/>
      <c r="H25" s="403"/>
      <c r="I25" s="403">
        <f>IF($N25&gt;0,INDEX('В-42'!E$10:E$73,$N25+($N25-1),1)," ")</f>
        <v>0</v>
      </c>
      <c r="J25" s="403"/>
      <c r="K25" s="403"/>
      <c r="L25" s="403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03" t="s">
        <v>120</v>
      </c>
      <c r="B27" s="403"/>
      <c r="C27" s="403" t="str">
        <f>IF($N27&gt;0,INDEX('В-42'!D$10:D$73,$N27+($N27-1),1)," ")</f>
        <v>ТЕЛЬНОВ  МАКСИМ</v>
      </c>
      <c r="D27" s="403"/>
      <c r="E27" s="403"/>
      <c r="F27" s="403"/>
      <c r="G27" s="403"/>
      <c r="H27" s="403"/>
      <c r="I27" s="403" t="str">
        <f>IF($N27&gt;0,INDEX('В-42'!E$10:E$73,$N27+($N27-1),1)," ")</f>
        <v>ДЮСШ  РСБИ</v>
      </c>
      <c r="J27" s="403"/>
      <c r="K27" s="403"/>
      <c r="L27" s="403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03" t="s">
        <v>121</v>
      </c>
      <c r="B29" s="403"/>
      <c r="C29" s="403"/>
      <c r="D29" s="403"/>
      <c r="E29" s="405" t="str">
        <f>IF($N29&gt;0,INDEX('В-42'!H$10:H$73,$N29+($N29-1),1)," ")</f>
        <v>Кривошеев Д.В.</v>
      </c>
      <c r="F29" s="405"/>
      <c r="G29" s="405"/>
      <c r="H29" s="405"/>
      <c r="I29" s="405"/>
      <c r="J29" s="405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404" t="s">
        <v>122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123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124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125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A7:C7"/>
    <mergeCell ref="K7:M7"/>
    <mergeCell ref="C1:K1"/>
    <mergeCell ref="C2:K3"/>
    <mergeCell ref="C4:K4"/>
    <mergeCell ref="C5:K5"/>
    <mergeCell ref="A33:M33"/>
    <mergeCell ref="B35:L35"/>
    <mergeCell ref="A27:B27"/>
    <mergeCell ref="C27:H27"/>
    <mergeCell ref="I27:L27"/>
    <mergeCell ref="A29:D29"/>
    <mergeCell ref="E29:J29"/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15" t="str">
        <f>'В-42'!A1:I1</f>
        <v>ФЕДЕРАЦИЯ СПОРТИВНОЙ БОРЬБЫ РОССИИ</v>
      </c>
      <c r="B1" s="215"/>
      <c r="C1" s="215"/>
      <c r="D1" s="215"/>
      <c r="E1" s="215"/>
      <c r="F1" s="215"/>
      <c r="G1" s="215"/>
      <c r="H1" s="215"/>
    </row>
    <row r="2" spans="1:8" ht="18">
      <c r="A2" s="215" t="str">
        <f>'В-42'!A2:I2</f>
        <v>Открытое  первенство ОРО ОГО "Динамо"</v>
      </c>
      <c r="B2" s="215"/>
      <c r="C2" s="215"/>
      <c r="D2" s="215"/>
      <c r="E2" s="215"/>
      <c r="F2" s="215"/>
      <c r="G2" s="215"/>
      <c r="H2" s="215"/>
    </row>
    <row r="3" spans="1:8" s="16" customFormat="1" ht="18">
      <c r="A3" s="215" t="str">
        <f>'В-42'!A3:I3</f>
        <v>  среди юношей 2003-2005 г.г.р</v>
      </c>
      <c r="B3" s="215"/>
      <c r="C3" s="215"/>
      <c r="D3" s="215"/>
      <c r="E3" s="215"/>
      <c r="F3" s="215"/>
      <c r="G3" s="215"/>
      <c r="H3" s="215"/>
    </row>
    <row r="4" spans="1:8" ht="18">
      <c r="A4" s="215" t="str">
        <f>'В-42'!A4:I4</f>
        <v>по греко-римской борбе</v>
      </c>
      <c r="B4" s="215"/>
      <c r="C4" s="215"/>
      <c r="D4" s="215"/>
      <c r="E4" s="215"/>
      <c r="F4" s="215"/>
      <c r="G4" s="215"/>
      <c r="H4" s="215"/>
    </row>
    <row r="5" spans="1:8" ht="18">
      <c r="A5" s="215" t="s">
        <v>149</v>
      </c>
      <c r="B5" s="215"/>
      <c r="C5" s="215"/>
      <c r="D5" s="215"/>
      <c r="E5" s="215"/>
      <c r="F5" s="215"/>
      <c r="G5" s="215"/>
      <c r="H5" s="215"/>
    </row>
    <row r="6" spans="1:8" ht="24.75" customHeight="1">
      <c r="A6" s="85"/>
      <c r="B6" s="85"/>
      <c r="C6" s="85"/>
      <c r="D6" s="86" t="str">
        <f>'В-42'!D6</f>
        <v>Вес  32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18"/>
      <c r="F8" s="218"/>
      <c r="G8" s="218"/>
      <c r="H8" s="218"/>
    </row>
    <row r="9" spans="1:8" ht="89.25" customHeight="1">
      <c r="A9" s="7"/>
      <c r="B9" s="11" t="s">
        <v>148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202"/>
      <c r="B10" s="412">
        <v>1</v>
      </c>
      <c r="C10" s="413" t="e">
        <f>_xlfn.IFERROR(INDEX('Х-42'!A$10:A$151,MATCH(B10,'Х-42'!AA$10:AA$151,0),1),"")</f>
        <v>#NAME?</v>
      </c>
      <c r="D10" s="414" t="e">
        <f>_xlfn.IFERROR(INDEX('Х-42'!B$10:B$151,MATCH(B10,'Х-42'!AA$10:AA$151,0),1),"")</f>
        <v>#NAME?</v>
      </c>
      <c r="E10" s="412" t="e">
        <f>_xlfn.IFERROR(INDEX('Х-42'!C$10:C$151,MATCH(B10,'Х-42'!AA$10:AA$151,0),1),"")</f>
        <v>#NAME?</v>
      </c>
      <c r="F10" s="412" t="e">
        <f>_xlfn.IFERROR(INDEX('В-42'!F$10:F$149,MATCH(B10,'Х-42'!AA$10:AA$151,0),1),"")</f>
        <v>#NAME?</v>
      </c>
      <c r="G10" s="412" t="e">
        <f>_xlfn.IFERROR(INDEX('В-42'!G$10:G$149,MATCH(B10,'Х-42'!AA$10:AA$151,0),1),"")</f>
        <v>#NAME?</v>
      </c>
      <c r="H10" s="412" t="e">
        <f>_xlfn.IFERROR(INDEX('В-42'!H$10:H$149,MATCH(B10,'Х-42'!AA$10:AA$151,0),1),"")</f>
        <v>#NAME?</v>
      </c>
    </row>
    <row r="11" spans="1:8" s="4" customFormat="1" ht="12.75" customHeight="1">
      <c r="A11" s="229"/>
      <c r="B11" s="412"/>
      <c r="C11" s="413"/>
      <c r="D11" s="414"/>
      <c r="E11" s="412"/>
      <c r="F11" s="412"/>
      <c r="G11" s="412"/>
      <c r="H11" s="412"/>
    </row>
    <row r="12" spans="1:8" s="4" customFormat="1" ht="12.75" customHeight="1">
      <c r="A12" s="202"/>
      <c r="B12" s="412">
        <v>2</v>
      </c>
      <c r="C12" s="413" t="e">
        <f>_xlfn.IFERROR(INDEX('Х-42'!A$10:A$151,MATCH(B12,'Х-42'!AA$10:AA$151,0),1),"")</f>
        <v>#NAME?</v>
      </c>
      <c r="D12" s="414" t="e">
        <f>_xlfn.IFERROR(INDEX('Х-42'!B$10:B$151,MATCH(B12,'Х-42'!AA$10:AA$151,0),1),"")</f>
        <v>#NAME?</v>
      </c>
      <c r="E12" s="412" t="e">
        <f>_xlfn.IFERROR(INDEX('Х-42'!C$10:C$151,MATCH(B12,'Х-42'!AA$10:AA$151,0),1),"")</f>
        <v>#NAME?</v>
      </c>
      <c r="F12" s="412" t="e">
        <f>_xlfn.IFERROR(INDEX('В-42'!F$10:F$149,MATCH(B12,'Х-42'!AA$10:AA$151,0),1),"")</f>
        <v>#NAME?</v>
      </c>
      <c r="G12" s="412" t="e">
        <f>_xlfn.IFERROR(INDEX('В-42'!G$10:G$149,MATCH(B12,'Х-42'!AA$10:AA$151,0),1),"")</f>
        <v>#NAME?</v>
      </c>
      <c r="H12" s="412" t="e">
        <f>_xlfn.IFERROR(INDEX('В-42'!H$10:H$149,MATCH(B12,'Х-42'!AA$10:AA$151,0),1),"")</f>
        <v>#NAME?</v>
      </c>
    </row>
    <row r="13" spans="1:8" s="4" customFormat="1" ht="12.75" customHeight="1">
      <c r="A13" s="229"/>
      <c r="B13" s="412"/>
      <c r="C13" s="413"/>
      <c r="D13" s="414"/>
      <c r="E13" s="412"/>
      <c r="F13" s="412"/>
      <c r="G13" s="412"/>
      <c r="H13" s="412"/>
    </row>
    <row r="14" spans="1:8" s="4" customFormat="1" ht="12.75" customHeight="1">
      <c r="A14" s="202"/>
      <c r="B14" s="412">
        <v>3</v>
      </c>
      <c r="C14" s="413" t="e">
        <f>_xlfn.IFERROR(INDEX('Х-42'!A$10:A$151,MATCH(B14,'Х-42'!AA$10:AA$151,0),1),"")</f>
        <v>#NAME?</v>
      </c>
      <c r="D14" s="414" t="e">
        <f>_xlfn.IFERROR(INDEX('Х-42'!B$10:B$151,MATCH(B14,'Х-42'!AA$10:AA$151,0),1),"")</f>
        <v>#NAME?</v>
      </c>
      <c r="E14" s="412" t="e">
        <f>_xlfn.IFERROR(INDEX('Х-42'!C$10:C$151,MATCH(B14,'Х-42'!AA$10:AA$151,0),1),"")</f>
        <v>#NAME?</v>
      </c>
      <c r="F14" s="412" t="e">
        <f>_xlfn.IFERROR(INDEX('В-42'!F$10:F$149,MATCH(B14,'Х-42'!AA$10:AA$151,0),1),"")</f>
        <v>#NAME?</v>
      </c>
      <c r="G14" s="412" t="e">
        <f>_xlfn.IFERROR(INDEX('В-42'!G$10:G$149,MATCH(B14,'Х-42'!AA$10:AA$151,0),1),"")</f>
        <v>#NAME?</v>
      </c>
      <c r="H14" s="412" t="e">
        <f>_xlfn.IFERROR(INDEX('В-42'!H$10:H$149,MATCH(B14,'Х-42'!AA$10:AA$151,0),1),"")</f>
        <v>#NAME?</v>
      </c>
    </row>
    <row r="15" spans="1:8" s="4" customFormat="1" ht="12.75" customHeight="1">
      <c r="A15" s="229"/>
      <c r="B15" s="412"/>
      <c r="C15" s="413"/>
      <c r="D15" s="414"/>
      <c r="E15" s="412"/>
      <c r="F15" s="412"/>
      <c r="G15" s="412"/>
      <c r="H15" s="412"/>
    </row>
    <row r="16" spans="1:8" s="4" customFormat="1" ht="12.75" customHeight="1">
      <c r="A16" s="202"/>
      <c r="B16" s="412">
        <v>3</v>
      </c>
      <c r="C16" s="413" t="e">
        <f ca="1">_xlfn.IFERROR(INDEX('Х-42'!A$10:A$151,MATCH(B16,OFFSET('Х-42'!AA10,MATCH(B14,'Х-42'!AA$10:AA73,0),0,1,1):'Х-42'!AA73,0)+MATCH(B14,'Х-42'!AA$10:AA73,0),1),"")</f>
        <v>#NAME?</v>
      </c>
      <c r="D16" s="414" t="e">
        <f ca="1">_xlfn.IFERROR(INDEX('Х-42'!B$10:B$151,MATCH(B16,OFFSET('Х-42'!AA10,MATCH(B14,'Х-42'!AA$10:AA73,0),0,1,1):'Х-42'!AA73,0)+MATCH(B14,'Х-42'!AA$10:AA73,0),1),"")</f>
        <v>#NAME?</v>
      </c>
      <c r="E16" s="412" t="e">
        <f ca="1">_xlfn.IFERROR(INDEX('Х-42'!C$10:C$151,MATCH(B16,OFFSET('Х-42'!AA10,MATCH(B14,'Х-42'!AA$10:AA73,0),0,1,1):'Х-42'!AA73,0)+MATCH(B14,'Х-42'!AA$10:AA73,0),1),"")</f>
        <v>#NAME?</v>
      </c>
      <c r="F16" s="412" t="e">
        <f ca="1">_xlfn.IFERROR(INDEX('В-42'!F$10:F$149,MATCH(B16,OFFSET('Х-42'!AA10,MATCH(B14,'Х-42'!AA$10:AA73,0),0,1,1):'Х-42'!AA73,0)+MATCH(B14,'Х-42'!AA$10:AA73,0),1),"")</f>
        <v>#NAME?</v>
      </c>
      <c r="G16" s="412" t="e">
        <f ca="1">_xlfn.IFERROR(INDEX('В-42'!G$10:G$149,MATCH(B16,OFFSET('Х-42'!AA10,MATCH(B14,'Х-42'!AA$10:AA73,0),0,1,1):'Х-42'!AA73,0)+MATCH(B14,'Х-42'!AA$10:AA73,0),1),"")</f>
        <v>#NAME?</v>
      </c>
      <c r="H16" s="412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229"/>
      <c r="B17" s="412"/>
      <c r="C17" s="413"/>
      <c r="D17" s="414"/>
      <c r="E17" s="412"/>
      <c r="F17" s="412"/>
      <c r="G17" s="412"/>
      <c r="H17" s="412"/>
    </row>
    <row r="18" spans="1:8" s="4" customFormat="1" ht="12.75" customHeight="1">
      <c r="A18" s="202"/>
      <c r="B18" s="412">
        <v>5</v>
      </c>
      <c r="C18" s="413" t="e">
        <f>_xlfn.IFERROR(INDEX('Х-42'!A$10:A$151,MATCH(B18,'Х-42'!AA$10:AA$151,0),1),"")</f>
        <v>#NAME?</v>
      </c>
      <c r="D18" s="414" t="e">
        <f>_xlfn.IFERROR(INDEX('Х-42'!B$10:B$151,MATCH(B18,'Х-42'!AA$10:AA$151,0),1),"")</f>
        <v>#NAME?</v>
      </c>
      <c r="E18" s="412" t="e">
        <f>_xlfn.IFERROR(INDEX('Х-42'!C$10:C$151,MATCH(B18,'Х-42'!AA$10:AA$151,0),1),"")</f>
        <v>#NAME?</v>
      </c>
      <c r="F18" s="412" t="e">
        <f>_xlfn.IFERROR(INDEX('В-42'!F$10:F$149,MATCH(B18,'Х-42'!AA$10:AA$151,0),1),"")</f>
        <v>#NAME?</v>
      </c>
      <c r="G18" s="412" t="e">
        <f>_xlfn.IFERROR(INDEX('В-42'!G$10:G$149,MATCH(B18,'Х-42'!AA$10:AA$151,0),1),"")</f>
        <v>#NAME?</v>
      </c>
      <c r="H18" s="412" t="e">
        <f>_xlfn.IFERROR(INDEX('В-42'!H$10:H$149,MATCH(B18,'Х-42'!AA$10:AA$151,0),1),"")</f>
        <v>#NAME?</v>
      </c>
    </row>
    <row r="19" spans="1:8" s="4" customFormat="1" ht="12.75" customHeight="1">
      <c r="A19" s="229"/>
      <c r="B19" s="412"/>
      <c r="C19" s="413"/>
      <c r="D19" s="414"/>
      <c r="E19" s="412"/>
      <c r="F19" s="412"/>
      <c r="G19" s="412"/>
      <c r="H19" s="412"/>
    </row>
    <row r="20" spans="1:8" s="4" customFormat="1" ht="12.75" customHeight="1">
      <c r="A20" s="202"/>
      <c r="B20" s="412">
        <v>5</v>
      </c>
      <c r="C20" s="419" t="e">
        <f ca="1">_xlfn.IFERROR(INDEX('Х-42'!A$10:A$151,MATCH(B20,OFFSET('Х-42'!AA10,MATCH(B18,'Х-42'!AA$10:AA73,0),0,1,1):'Х-42'!AA73,0)+MATCH(B18,'Х-42'!AA$10:AA73,0),1),"")</f>
        <v>#NAME?</v>
      </c>
      <c r="D20" s="415" t="e">
        <f ca="1">_xlfn.IFERROR(INDEX('Х-42'!B$10:B$151,MATCH(B20,OFFSET('Х-42'!AA10,MATCH(B18,'Х-42'!AA$10:AA73,0),0,1,1):'Х-42'!AA73,0)+MATCH(B18,'Х-42'!AA$10:AA73,0),1),"")</f>
        <v>#NAME?</v>
      </c>
      <c r="E20" s="417" t="e">
        <f ca="1">_xlfn.IFERROR(INDEX('Х-42'!C$10:C$151,MATCH(B20,OFFSET('Х-42'!AA10,MATCH(B18,'Х-42'!AA$10:AA73,0),0,1,1):'Х-42'!AA73,0)+MATCH(B18,'Х-42'!AA$10:AA73,0),1),"")</f>
        <v>#NAME?</v>
      </c>
      <c r="F20" s="412" t="e">
        <f ca="1">_xlfn.IFERROR(INDEX('В-42'!F$10:F$149,MATCH(B20,OFFSET('Х-42'!AA10,MATCH(B18,'Х-42'!AA$10:AA73,0),0,1,1):'Х-42'!AA73,0)+MATCH(B18,'Х-42'!AA$10:AA73,0),1),"")</f>
        <v>#NAME?</v>
      </c>
      <c r="G20" s="412" t="e">
        <f ca="1">_xlfn.IFERROR(INDEX('В-42'!G$10:G$149,MATCH(B20,OFFSET('Х-42'!AA10,MATCH(B18,'Х-42'!AA$10:AA73,0),0,1,1):'Х-42'!AA73,0)+MATCH(B18,'Х-42'!AA$10:AA73,0),1),"")</f>
        <v>#NAME?</v>
      </c>
      <c r="H20" s="412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229"/>
      <c r="B21" s="412"/>
      <c r="C21" s="420"/>
      <c r="D21" s="416"/>
      <c r="E21" s="418"/>
      <c r="F21" s="412"/>
      <c r="G21" s="412"/>
      <c r="H21" s="412"/>
    </row>
    <row r="22" spans="1:8" s="4" customFormat="1" ht="12.75" customHeight="1">
      <c r="A22" s="202"/>
      <c r="B22" s="412">
        <v>7</v>
      </c>
      <c r="C22" s="413" t="e">
        <f>_xlfn.IFERROR(INDEX('Х-42'!A$10:A$151,MATCH(B22,'Х-42'!AA$10:AA$151,0),1),"")</f>
        <v>#NAME?</v>
      </c>
      <c r="D22" s="414" t="e">
        <f>_xlfn.IFERROR(INDEX('Х-42'!B$10:B$151,MATCH(B22,'Х-42'!AA$10:AA$151,0),1),"")</f>
        <v>#NAME?</v>
      </c>
      <c r="E22" s="412" t="e">
        <f>_xlfn.IFERROR(INDEX('Х-42'!C$10:C$151,MATCH(B22,'Х-42'!AA$10:AA$151,0),1),"")</f>
        <v>#NAME?</v>
      </c>
      <c r="F22" s="412" t="e">
        <f>_xlfn.IFERROR(INDEX('В-42'!F$10:F$149,MATCH(B22,'Х-42'!AA$10:AA$151,0),1),"")</f>
        <v>#NAME?</v>
      </c>
      <c r="G22" s="412" t="e">
        <f>_xlfn.IFERROR(INDEX('В-42'!G$10:G$149,MATCH(B22,'Х-42'!AA$10:AA$151,0),1),"")</f>
        <v>#NAME?</v>
      </c>
      <c r="H22" s="412" t="e">
        <f>_xlfn.IFERROR(INDEX('В-42'!H$10:H$149,MATCH(B22,'Х-42'!AA$10:AA$151,0),1),"")</f>
        <v>#NAME?</v>
      </c>
    </row>
    <row r="23" spans="1:8" s="4" customFormat="1" ht="18.75" customHeight="1">
      <c r="A23" s="229"/>
      <c r="B23" s="412"/>
      <c r="C23" s="413"/>
      <c r="D23" s="414"/>
      <c r="E23" s="412"/>
      <c r="F23" s="412"/>
      <c r="G23" s="412"/>
      <c r="H23" s="412"/>
    </row>
    <row r="24" spans="1:8" s="4" customFormat="1" ht="12.75" customHeight="1">
      <c r="A24" s="202"/>
      <c r="B24" s="412">
        <f>B22+1</f>
        <v>8</v>
      </c>
      <c r="C24" s="413" t="e">
        <f>_xlfn.IFERROR(INDEX('Х-42'!A$10:A$151,MATCH(B24,'Х-42'!AA$10:AA$151,0),1),"")</f>
        <v>#NAME?</v>
      </c>
      <c r="D24" s="414" t="e">
        <f>_xlfn.IFERROR(INDEX('Х-42'!B$10:B$151,MATCH(B24,'Х-42'!AA$10:AA$151,0),1),"")</f>
        <v>#NAME?</v>
      </c>
      <c r="E24" s="412" t="e">
        <f>_xlfn.IFERROR(INDEX('Х-42'!C$10:C$151,MATCH(B24,'Х-42'!AA$10:AA$151,0),1),"")</f>
        <v>#NAME?</v>
      </c>
      <c r="F24" s="412" t="e">
        <f>_xlfn.IFERROR(INDEX('В-42'!F$10:F$149,MATCH(B24,'Х-42'!AA$10:AA$151,0),1),"")</f>
        <v>#NAME?</v>
      </c>
      <c r="G24" s="412" t="e">
        <f>_xlfn.IFERROR(INDEX('В-42'!G$10:G$149,MATCH(B24,'Х-42'!AA$10:AA$151,0),1),"")</f>
        <v>#NAME?</v>
      </c>
      <c r="H24" s="412" t="e">
        <f>_xlfn.IFERROR(INDEX('В-42'!H$10:H$149,MATCH(B24,'Х-42'!AA$10:AA$151,0),1),"")</f>
        <v>#NAME?</v>
      </c>
    </row>
    <row r="25" spans="1:8" s="4" customFormat="1" ht="12.75" customHeight="1">
      <c r="A25" s="229"/>
      <c r="B25" s="412"/>
      <c r="C25" s="413"/>
      <c r="D25" s="414"/>
      <c r="E25" s="412"/>
      <c r="F25" s="412"/>
      <c r="G25" s="412"/>
      <c r="H25" s="412"/>
    </row>
    <row r="26" spans="1:8" s="4" customFormat="1" ht="12.75" customHeight="1">
      <c r="A26" s="202"/>
      <c r="B26" s="412">
        <f aca="true" t="shared" si="0" ref="B26:B72">B24+1</f>
        <v>9</v>
      </c>
      <c r="C26" s="413" t="e">
        <f>_xlfn.IFERROR(INDEX('Х-42'!A$10:A$151,MATCH(B26,'Х-42'!AA$10:AA$151,0),1),"")</f>
        <v>#NAME?</v>
      </c>
      <c r="D26" s="414" t="e">
        <f>_xlfn.IFERROR(INDEX('Х-42'!B$10:B$151,MATCH(B26,'Х-42'!AA$10:AA$151,0),1),"")</f>
        <v>#NAME?</v>
      </c>
      <c r="E26" s="412" t="e">
        <f>_xlfn.IFERROR(INDEX('Х-42'!C$10:C$151,MATCH(B26,'Х-42'!AA$10:AA$151,0),1),"")</f>
        <v>#NAME?</v>
      </c>
      <c r="F26" s="412" t="e">
        <f>_xlfn.IFERROR(INDEX('В-42'!F$10:F$149,MATCH(B26,'Х-42'!AA$10:AA$151,0),1),"")</f>
        <v>#NAME?</v>
      </c>
      <c r="G26" s="412" t="e">
        <f>_xlfn.IFERROR(INDEX('В-42'!G$10:G$149,MATCH(B26,'Х-42'!AA$10:AA$151,0),1),"")</f>
        <v>#NAME?</v>
      </c>
      <c r="H26" s="412" t="e">
        <f>_xlfn.IFERROR(INDEX('В-42'!H$10:H$149,MATCH(B26,'Х-42'!AA$10:AA$151,0),1),"")</f>
        <v>#NAME?</v>
      </c>
    </row>
    <row r="27" spans="1:8" s="4" customFormat="1" ht="12.75" customHeight="1">
      <c r="A27" s="229"/>
      <c r="B27" s="412"/>
      <c r="C27" s="413"/>
      <c r="D27" s="414"/>
      <c r="E27" s="412"/>
      <c r="F27" s="412"/>
      <c r="G27" s="412"/>
      <c r="H27" s="412"/>
    </row>
    <row r="28" spans="1:8" s="4" customFormat="1" ht="12.75" customHeight="1">
      <c r="A28" s="202"/>
      <c r="B28" s="412">
        <f t="shared" si="0"/>
        <v>10</v>
      </c>
      <c r="C28" s="413" t="e">
        <f>_xlfn.IFERROR(INDEX('Х-42'!A$10:A$151,MATCH(B28,'Х-42'!AA$10:AA$151,0),1),"")</f>
        <v>#NAME?</v>
      </c>
      <c r="D28" s="414" t="e">
        <f>_xlfn.IFERROR(INDEX('Х-42'!B$10:B$151,MATCH(B28,'Х-42'!AA$10:AA$151,0),1),"")</f>
        <v>#NAME?</v>
      </c>
      <c r="E28" s="412" t="e">
        <f>_xlfn.IFERROR(INDEX('Х-42'!C$10:C$151,MATCH(B28,'Х-42'!AA$10:AA$151,0),1),"")</f>
        <v>#NAME?</v>
      </c>
      <c r="F28" s="412" t="e">
        <f>_xlfn.IFERROR(INDEX('В-42'!F$10:F$149,MATCH(B28,'Х-42'!AA$10:AA$151,0),1),"")</f>
        <v>#NAME?</v>
      </c>
      <c r="G28" s="412" t="e">
        <f>_xlfn.IFERROR(INDEX('В-42'!G$10:G$149,MATCH(B28,'Х-42'!AA$10:AA$151,0),1),"")</f>
        <v>#NAME?</v>
      </c>
      <c r="H28" s="412" t="e">
        <f>_xlfn.IFERROR(INDEX('В-42'!H$10:H$149,MATCH(B28,'Х-42'!AA$10:AA$151,0),1),"")</f>
        <v>#NAME?</v>
      </c>
    </row>
    <row r="29" spans="1:8" s="4" customFormat="1" ht="12.75" customHeight="1">
      <c r="A29" s="229"/>
      <c r="B29" s="412"/>
      <c r="C29" s="413"/>
      <c r="D29" s="414"/>
      <c r="E29" s="412"/>
      <c r="F29" s="412"/>
      <c r="G29" s="412"/>
      <c r="H29" s="412"/>
    </row>
    <row r="30" spans="1:8" s="4" customFormat="1" ht="12.75" customHeight="1">
      <c r="A30" s="202"/>
      <c r="B30" s="412">
        <f t="shared" si="0"/>
        <v>11</v>
      </c>
      <c r="C30" s="413" t="e">
        <f>_xlfn.IFERROR(INDEX('Х-42'!A$10:A$151,MATCH(B30,'Х-42'!AA$10:AA$151,0),1),"")</f>
        <v>#NAME?</v>
      </c>
      <c r="D30" s="414" t="e">
        <f>_xlfn.IFERROR(INDEX('Х-42'!B$10:B$151,MATCH(B30,'Х-42'!AA$10:AA$151,0),1),"")</f>
        <v>#NAME?</v>
      </c>
      <c r="E30" s="412" t="e">
        <f>_xlfn.IFERROR(INDEX('Х-42'!C$10:C$151,MATCH(B30,'Х-42'!AA$10:AA$151,0),1),"")</f>
        <v>#NAME?</v>
      </c>
      <c r="F30" s="412" t="e">
        <f>_xlfn.IFERROR(INDEX('В-42'!F$10:F$149,MATCH(B30,'Х-42'!AA$10:AA$151,0),1),"")</f>
        <v>#NAME?</v>
      </c>
      <c r="G30" s="412" t="e">
        <f>_xlfn.IFERROR(INDEX('В-42'!G$10:G$149,MATCH(B30,'Х-42'!AA$10:AA$151,0),1),"")</f>
        <v>#NAME?</v>
      </c>
      <c r="H30" s="412" t="e">
        <f>_xlfn.IFERROR(INDEX('В-42'!H$10:H$149,MATCH(B30,'Х-42'!AA$10:AA$151,0),1),"")</f>
        <v>#NAME?</v>
      </c>
    </row>
    <row r="31" spans="1:8" s="4" customFormat="1" ht="12.75" customHeight="1">
      <c r="A31" s="229"/>
      <c r="B31" s="412"/>
      <c r="C31" s="413"/>
      <c r="D31" s="414"/>
      <c r="E31" s="412"/>
      <c r="F31" s="412"/>
      <c r="G31" s="412"/>
      <c r="H31" s="412"/>
    </row>
    <row r="32" spans="1:8" s="4" customFormat="1" ht="12.75" customHeight="1">
      <c r="A32" s="202"/>
      <c r="B32" s="412">
        <f t="shared" si="0"/>
        <v>12</v>
      </c>
      <c r="C32" s="413" t="e">
        <f>_xlfn.IFERROR(INDEX('Х-42'!A$10:A$151,MATCH(B32,'Х-42'!AA$10:AA$151,0),1),"")</f>
        <v>#NAME?</v>
      </c>
      <c r="D32" s="414" t="e">
        <f>_xlfn.IFERROR(INDEX('Х-42'!B$10:B$151,MATCH(B32,'Х-42'!AA$10:AA$151,0),1),"")</f>
        <v>#NAME?</v>
      </c>
      <c r="E32" s="412" t="e">
        <f>_xlfn.IFERROR(INDEX('Х-42'!C$10:C$151,MATCH(B32,'Х-42'!AA$10:AA$151,0),1),"")</f>
        <v>#NAME?</v>
      </c>
      <c r="F32" s="412" t="e">
        <f>_xlfn.IFERROR(INDEX('В-42'!F$10:F$149,MATCH(B32,'Х-42'!AA$10:AA$151,0),1),"")</f>
        <v>#NAME?</v>
      </c>
      <c r="G32" s="412" t="e">
        <f>_xlfn.IFERROR(INDEX('В-42'!G$10:G$149,MATCH(B32,'Х-42'!AA$10:AA$151,0),1),"")</f>
        <v>#NAME?</v>
      </c>
      <c r="H32" s="412" t="e">
        <f>_xlfn.IFERROR(INDEX('В-42'!H$10:H$149,MATCH(B32,'Х-42'!AA$10:AA$151,0),1),"")</f>
        <v>#NAME?</v>
      </c>
    </row>
    <row r="33" spans="1:8" s="4" customFormat="1" ht="12.75" customHeight="1">
      <c r="A33" s="229"/>
      <c r="B33" s="412"/>
      <c r="C33" s="413"/>
      <c r="D33" s="414"/>
      <c r="E33" s="412"/>
      <c r="F33" s="412"/>
      <c r="G33" s="412"/>
      <c r="H33" s="412"/>
    </row>
    <row r="34" spans="1:8" s="4" customFormat="1" ht="12.75" customHeight="1">
      <c r="A34" s="202"/>
      <c r="B34" s="412">
        <f t="shared" si="0"/>
        <v>13</v>
      </c>
      <c r="C34" s="413" t="e">
        <f>_xlfn.IFERROR(INDEX('Х-42'!A$10:A$151,MATCH(B34,'Х-42'!AA$10:AA$151,0),1),"")</f>
        <v>#NAME?</v>
      </c>
      <c r="D34" s="414" t="e">
        <f>_xlfn.IFERROR(INDEX('Х-42'!B$10:B$151,MATCH(B34,'Х-42'!AA$10:AA$151,0),1),"")</f>
        <v>#NAME?</v>
      </c>
      <c r="E34" s="412" t="e">
        <f>_xlfn.IFERROR(INDEX('Х-42'!C$10:C$151,MATCH(B34,'Х-42'!AA$10:AA$151,0),1),"")</f>
        <v>#NAME?</v>
      </c>
      <c r="F34" s="412" t="e">
        <f>_xlfn.IFERROR(INDEX('В-42'!F$10:F$149,MATCH(B34,'Х-42'!AA$10:AA$151,0),1),"")</f>
        <v>#NAME?</v>
      </c>
      <c r="G34" s="412" t="e">
        <f>_xlfn.IFERROR(INDEX('В-42'!G$10:G$149,MATCH(B34,'Х-42'!AA$10:AA$151,0),1),"")</f>
        <v>#NAME?</v>
      </c>
      <c r="H34" s="412" t="e">
        <f>_xlfn.IFERROR(INDEX('В-42'!H$10:H$149,MATCH(B34,'Х-42'!AA$10:AA$151,0),1),"")</f>
        <v>#NAME?</v>
      </c>
    </row>
    <row r="35" spans="1:8" s="4" customFormat="1" ht="12.75" customHeight="1">
      <c r="A35" s="229"/>
      <c r="B35" s="412"/>
      <c r="C35" s="413"/>
      <c r="D35" s="414"/>
      <c r="E35" s="412"/>
      <c r="F35" s="412"/>
      <c r="G35" s="412"/>
      <c r="H35" s="412"/>
    </row>
    <row r="36" spans="1:8" s="4" customFormat="1" ht="12.75" customHeight="1">
      <c r="A36" s="202"/>
      <c r="B36" s="412">
        <f t="shared" si="0"/>
        <v>14</v>
      </c>
      <c r="C36" s="413" t="e">
        <f>_xlfn.IFERROR(INDEX('Х-42'!A$10:A$151,MATCH(B36,'Х-42'!AA$10:AA$151,0),1),"")</f>
        <v>#NAME?</v>
      </c>
      <c r="D36" s="414" t="e">
        <f>_xlfn.IFERROR(INDEX('Х-42'!B$10:B$151,MATCH(B36,'Х-42'!AA$10:AA$151,0),1),"")</f>
        <v>#NAME?</v>
      </c>
      <c r="E36" s="412" t="e">
        <f>_xlfn.IFERROR(INDEX('Х-42'!C$10:C$151,MATCH(B36,'Х-42'!AA$10:AA$151,0),1),"")</f>
        <v>#NAME?</v>
      </c>
      <c r="F36" s="412" t="e">
        <f>_xlfn.IFERROR(INDEX('В-42'!F$10:F$149,MATCH(B36,'Х-42'!AA$10:AA$151,0),1),"")</f>
        <v>#NAME?</v>
      </c>
      <c r="G36" s="412" t="e">
        <f>_xlfn.IFERROR(INDEX('В-42'!G$10:G$149,MATCH(B36,'Х-42'!AA$10:AA$151,0),1),"")</f>
        <v>#NAME?</v>
      </c>
      <c r="H36" s="412" t="e">
        <f>_xlfn.IFERROR(INDEX('В-42'!H$10:H$149,MATCH(B36,'Х-42'!AA$10:AA$151,0),1),"")</f>
        <v>#NAME?</v>
      </c>
    </row>
    <row r="37" spans="1:8" s="4" customFormat="1" ht="20.25" customHeight="1">
      <c r="A37" s="229"/>
      <c r="B37" s="412"/>
      <c r="C37" s="413"/>
      <c r="D37" s="414"/>
      <c r="E37" s="412"/>
      <c r="F37" s="412"/>
      <c r="G37" s="412"/>
      <c r="H37" s="412"/>
    </row>
    <row r="38" spans="1:8" s="4" customFormat="1" ht="20.25" customHeight="1">
      <c r="A38" s="202"/>
      <c r="B38" s="412">
        <f t="shared" si="0"/>
        <v>15</v>
      </c>
      <c r="C38" s="413" t="e">
        <f>_xlfn.IFERROR(INDEX('Х-42'!A$10:A$151,MATCH(B38,'Х-42'!AA$10:AA$151,0),1),"")</f>
        <v>#NAME?</v>
      </c>
      <c r="D38" s="414" t="e">
        <f>_xlfn.IFERROR(INDEX('Х-42'!B$10:B$151,MATCH(B38,'Х-42'!AA$10:AA$151,0),1),"")</f>
        <v>#NAME?</v>
      </c>
      <c r="E38" s="412" t="e">
        <f>_xlfn.IFERROR(INDEX('Х-42'!C$10:C$151,MATCH(B38,'Х-42'!AA$10:AA$151,0),1),"")</f>
        <v>#NAME?</v>
      </c>
      <c r="F38" s="412" t="e">
        <f>_xlfn.IFERROR(INDEX('В-42'!F$10:F$149,MATCH(B38,'Х-42'!AA$10:AA$151,0),1),"")</f>
        <v>#NAME?</v>
      </c>
      <c r="G38" s="412" t="e">
        <f>_xlfn.IFERROR(INDEX('В-42'!G$10:G$149,MATCH(B38,'Х-42'!AA$10:AA$151,0),1),"")</f>
        <v>#NAME?</v>
      </c>
      <c r="H38" s="412" t="e">
        <f>_xlfn.IFERROR(INDEX('В-42'!H$10:H$149,MATCH(B38,'Х-42'!AA$10:AA$151,0),1),"")</f>
        <v>#NAME?</v>
      </c>
    </row>
    <row r="39" spans="1:8" s="4" customFormat="1" ht="12" customHeight="1">
      <c r="A39" s="229"/>
      <c r="B39" s="412"/>
      <c r="C39" s="413"/>
      <c r="D39" s="414"/>
      <c r="E39" s="412"/>
      <c r="F39" s="412"/>
      <c r="G39" s="412"/>
      <c r="H39" s="412"/>
    </row>
    <row r="40" spans="1:8" s="4" customFormat="1" ht="18.75" customHeight="1">
      <c r="A40" s="202"/>
      <c r="B40" s="412">
        <f t="shared" si="0"/>
        <v>16</v>
      </c>
      <c r="C40" s="413" t="e">
        <f>_xlfn.IFERROR(INDEX('Х-42'!A$10:A$151,MATCH(B40,'Х-42'!AA$10:AA$151,0),1),"")</f>
        <v>#NAME?</v>
      </c>
      <c r="D40" s="414" t="e">
        <f>_xlfn.IFERROR(INDEX('Х-42'!B$10:B$151,MATCH(B40,'Х-42'!AA$10:AA$151,0),1),"")</f>
        <v>#NAME?</v>
      </c>
      <c r="E40" s="412" t="e">
        <f>_xlfn.IFERROR(INDEX('Х-42'!C$10:C$151,MATCH(B40,'Х-42'!AA$10:AA$151,0),1),"")</f>
        <v>#NAME?</v>
      </c>
      <c r="F40" s="412" t="e">
        <f>_xlfn.IFERROR(INDEX('В-42'!F$10:F$149,MATCH(B40,'Х-42'!AA$10:AA$151,0),1),"")</f>
        <v>#NAME?</v>
      </c>
      <c r="G40" s="412" t="e">
        <f>_xlfn.IFERROR(INDEX('В-42'!G$10:G$149,MATCH(B40,'Х-42'!AA$10:AA$151,0),1),"")</f>
        <v>#NAME?</v>
      </c>
      <c r="H40" s="412" t="e">
        <f>_xlfn.IFERROR(INDEX('В-42'!H$10:H$149,MATCH(B40,'Х-42'!AA$10:AA$151,0),1),"")</f>
        <v>#NAME?</v>
      </c>
    </row>
    <row r="41" spans="1:8" s="4" customFormat="1" ht="12.75" customHeight="1">
      <c r="A41" s="229"/>
      <c r="B41" s="412"/>
      <c r="C41" s="413"/>
      <c r="D41" s="414"/>
      <c r="E41" s="412"/>
      <c r="F41" s="412"/>
      <c r="G41" s="412"/>
      <c r="H41" s="412"/>
    </row>
    <row r="42" spans="1:8" s="4" customFormat="1" ht="12.75" customHeight="1">
      <c r="A42" s="209"/>
      <c r="B42" s="412">
        <f t="shared" si="0"/>
        <v>17</v>
      </c>
      <c r="C42" s="413" t="e">
        <f>_xlfn.IFERROR(INDEX('Х-42'!A$10:A$151,MATCH(B42,'Х-42'!AA$10:AA$151,0),1),"")</f>
        <v>#NAME?</v>
      </c>
      <c r="D42" s="414" t="e">
        <f>_xlfn.IFERROR(INDEX('Х-42'!B$10:B$151,MATCH(B42,'Х-42'!AA$10:AA$151,0),1),"")</f>
        <v>#NAME?</v>
      </c>
      <c r="E42" s="412" t="e">
        <f>_xlfn.IFERROR(INDEX('Х-42'!C$10:C$151,MATCH(B42,'Х-42'!AA$10:AA$151,0),1),"")</f>
        <v>#NAME?</v>
      </c>
      <c r="F42" s="412" t="e">
        <f>_xlfn.IFERROR(INDEX('В-42'!F$10:F$149,MATCH(B42,'Х-42'!AA$10:AA$151,0),1),"")</f>
        <v>#NAME?</v>
      </c>
      <c r="G42" s="412" t="e">
        <f>_xlfn.IFERROR(INDEX('В-42'!G$10:G$149,MATCH(B42,'Х-42'!AA$10:AA$151,0),1),"")</f>
        <v>#NAME?</v>
      </c>
      <c r="H42" s="412" t="e">
        <f>_xlfn.IFERROR(INDEX('В-42'!H$10:H$149,MATCH(B42,'Х-42'!AA$10:AA$151,0),1),"")</f>
        <v>#NAME?</v>
      </c>
    </row>
    <row r="43" spans="1:8" s="4" customFormat="1" ht="12.75" customHeight="1">
      <c r="A43" s="210"/>
      <c r="B43" s="412"/>
      <c r="C43" s="413"/>
      <c r="D43" s="414"/>
      <c r="E43" s="412"/>
      <c r="F43" s="412"/>
      <c r="G43" s="412"/>
      <c r="H43" s="412"/>
    </row>
    <row r="44" spans="1:8" s="4" customFormat="1" ht="12.75" customHeight="1">
      <c r="A44" s="209"/>
      <c r="B44" s="412">
        <f t="shared" si="0"/>
        <v>18</v>
      </c>
      <c r="C44" s="413" t="e">
        <f>_xlfn.IFERROR(INDEX('Х-42'!A$10:A$151,MATCH(B44,'Х-42'!AA$10:AA$151,0),1),"")</f>
        <v>#NAME?</v>
      </c>
      <c r="D44" s="414" t="e">
        <f>_xlfn.IFERROR(INDEX('Х-42'!B$10:B$151,MATCH(B44,'Х-42'!AA$10:AA$151,0),1),"")</f>
        <v>#NAME?</v>
      </c>
      <c r="E44" s="412" t="e">
        <f>_xlfn.IFERROR(INDEX('Х-42'!C$10:C$151,MATCH(B44,'Х-42'!AA$10:AA$151,0),1),"")</f>
        <v>#NAME?</v>
      </c>
      <c r="F44" s="412" t="e">
        <f>_xlfn.IFERROR(INDEX('В-42'!F$10:F$149,MATCH(B44,'Х-42'!AA$10:AA$151,0),1),"")</f>
        <v>#NAME?</v>
      </c>
      <c r="G44" s="412" t="e">
        <f>_xlfn.IFERROR(INDEX('В-42'!G$10:G$149,MATCH(B44,'Х-42'!AA$10:AA$151,0),1),"")</f>
        <v>#NAME?</v>
      </c>
      <c r="H44" s="412" t="e">
        <f>_xlfn.IFERROR(INDEX('В-42'!H$10:H$149,MATCH(B44,'Х-42'!AA$10:AA$151,0),1),"")</f>
        <v>#NAME?</v>
      </c>
    </row>
    <row r="45" spans="1:8" s="4" customFormat="1" ht="12.75" customHeight="1">
      <c r="A45" s="210"/>
      <c r="B45" s="412"/>
      <c r="C45" s="413"/>
      <c r="D45" s="414"/>
      <c r="E45" s="412"/>
      <c r="F45" s="412"/>
      <c r="G45" s="412"/>
      <c r="H45" s="412"/>
    </row>
    <row r="46" spans="1:8" s="4" customFormat="1" ht="12.75" customHeight="1">
      <c r="A46" s="209"/>
      <c r="B46" s="412">
        <f t="shared" si="0"/>
        <v>19</v>
      </c>
      <c r="C46" s="413" t="e">
        <f>_xlfn.IFERROR(INDEX('Х-42'!A$10:A$151,MATCH(B46,'Х-42'!AA$10:AA$151,0),1),"")</f>
        <v>#NAME?</v>
      </c>
      <c r="D46" s="414" t="e">
        <f>_xlfn.IFERROR(INDEX('Х-42'!B$10:B$151,MATCH(B46,'Х-42'!AA$10:AA$151,0),1),"")</f>
        <v>#NAME?</v>
      </c>
      <c r="E46" s="412" t="e">
        <f>_xlfn.IFERROR(INDEX('Х-42'!C$10:C$151,MATCH(B46,'Х-42'!AA$10:AA$151,0),1),"")</f>
        <v>#NAME?</v>
      </c>
      <c r="F46" s="412" t="e">
        <f>_xlfn.IFERROR(INDEX('В-42'!F$10:F$149,MATCH(B46,'Х-42'!AA$10:AA$151,0),1),"")</f>
        <v>#NAME?</v>
      </c>
      <c r="G46" s="412" t="e">
        <f>_xlfn.IFERROR(INDEX('В-42'!G$10:G$149,MATCH(B46,'Х-42'!AA$10:AA$151,0),1),"")</f>
        <v>#NAME?</v>
      </c>
      <c r="H46" s="412" t="e">
        <f>_xlfn.IFERROR(INDEX('В-42'!H$10:H$149,MATCH(B46,'Х-42'!AA$10:AA$151,0),1),"")</f>
        <v>#NAME?</v>
      </c>
    </row>
    <row r="47" spans="1:8" s="4" customFormat="1" ht="12.75" customHeight="1">
      <c r="A47" s="210"/>
      <c r="B47" s="412"/>
      <c r="C47" s="413"/>
      <c r="D47" s="414"/>
      <c r="E47" s="412"/>
      <c r="F47" s="412"/>
      <c r="G47" s="412"/>
      <c r="H47" s="412"/>
    </row>
    <row r="48" spans="1:8" s="4" customFormat="1" ht="12.75" customHeight="1">
      <c r="A48" s="209"/>
      <c r="B48" s="412">
        <f t="shared" si="0"/>
        <v>20</v>
      </c>
      <c r="C48" s="413" t="e">
        <f>_xlfn.IFERROR(INDEX('Х-42'!A$10:A$151,MATCH(B48,'Х-42'!AA$10:AA$151,0),1),"")</f>
        <v>#NAME?</v>
      </c>
      <c r="D48" s="414" t="e">
        <f>_xlfn.IFERROR(INDEX('Х-42'!B$10:B$151,MATCH(B48,'Х-42'!AA$10:AA$151,0),1),"")</f>
        <v>#NAME?</v>
      </c>
      <c r="E48" s="412" t="e">
        <f>_xlfn.IFERROR(INDEX('Х-42'!C$10:C$151,MATCH(B48,'Х-42'!AA$10:AA$151,0),1),"")</f>
        <v>#NAME?</v>
      </c>
      <c r="F48" s="412" t="e">
        <f>_xlfn.IFERROR(INDEX('В-42'!F$10:F$149,MATCH(B48,'Х-42'!AA$10:AA$151,0),1),"")</f>
        <v>#NAME?</v>
      </c>
      <c r="G48" s="412" t="e">
        <f>_xlfn.IFERROR(INDEX('В-42'!G$10:G$149,MATCH(B48,'Х-42'!AA$10:AA$151,0),1),"")</f>
        <v>#NAME?</v>
      </c>
      <c r="H48" s="412" t="e">
        <f>_xlfn.IFERROR(INDEX('В-42'!H$10:H$149,MATCH(B48,'Х-42'!AA$10:AA$151,0),1),"")</f>
        <v>#NAME?</v>
      </c>
    </row>
    <row r="49" spans="1:8" s="4" customFormat="1" ht="12.75" customHeight="1">
      <c r="A49" s="210"/>
      <c r="B49" s="412"/>
      <c r="C49" s="413"/>
      <c r="D49" s="414"/>
      <c r="E49" s="412"/>
      <c r="F49" s="412"/>
      <c r="G49" s="412"/>
      <c r="H49" s="412"/>
    </row>
    <row r="50" spans="1:8" s="4" customFormat="1" ht="12.75" customHeight="1">
      <c r="A50" s="209"/>
      <c r="B50" s="412">
        <f t="shared" si="0"/>
        <v>21</v>
      </c>
      <c r="C50" s="413" t="e">
        <f>_xlfn.IFERROR(INDEX('Х-42'!A$10:A$151,MATCH(B50,'Х-42'!AA$10:AA$151,0),1),"")</f>
        <v>#NAME?</v>
      </c>
      <c r="D50" s="414" t="e">
        <f>_xlfn.IFERROR(INDEX('Х-42'!B$10:B$151,MATCH(B50,'Х-42'!AA$10:AA$151,0),1),"")</f>
        <v>#NAME?</v>
      </c>
      <c r="E50" s="412" t="e">
        <f>_xlfn.IFERROR(INDEX('Х-42'!C$10:C$151,MATCH(B50,'Х-42'!AA$10:AA$151,0),1),"")</f>
        <v>#NAME?</v>
      </c>
      <c r="F50" s="412" t="e">
        <f>_xlfn.IFERROR(INDEX('В-42'!F$10:F$149,MATCH(B50,'Х-42'!AA$10:AA$151,0),1),"")</f>
        <v>#NAME?</v>
      </c>
      <c r="G50" s="412" t="e">
        <f>_xlfn.IFERROR(INDEX('В-42'!G$10:G$149,MATCH(B50,'Х-42'!AA$10:AA$151,0),1),"")</f>
        <v>#NAME?</v>
      </c>
      <c r="H50" s="412" t="e">
        <f>_xlfn.IFERROR(INDEX('В-42'!H$10:H$149,MATCH(B50,'Х-42'!AA$10:AA$151,0),1),"")</f>
        <v>#NAME?</v>
      </c>
    </row>
    <row r="51" spans="1:8" s="4" customFormat="1" ht="12.75" customHeight="1">
      <c r="A51" s="210"/>
      <c r="B51" s="412"/>
      <c r="C51" s="413"/>
      <c r="D51" s="414"/>
      <c r="E51" s="412"/>
      <c r="F51" s="412"/>
      <c r="G51" s="412"/>
      <c r="H51" s="412"/>
    </row>
    <row r="52" spans="1:8" s="4" customFormat="1" ht="12.75" customHeight="1">
      <c r="A52" s="209"/>
      <c r="B52" s="412">
        <f t="shared" si="0"/>
        <v>22</v>
      </c>
      <c r="C52" s="413" t="e">
        <f>_xlfn.IFERROR(INDEX('Х-42'!A$10:A$151,MATCH(B52,'Х-42'!AA$10:AA$151,0),1),"")</f>
        <v>#NAME?</v>
      </c>
      <c r="D52" s="414" t="e">
        <f>_xlfn.IFERROR(INDEX('Х-42'!B$10:B$151,MATCH(B52,'Х-42'!AA$10:AA$151,0),1),"")</f>
        <v>#NAME?</v>
      </c>
      <c r="E52" s="412" t="e">
        <f>_xlfn.IFERROR(INDEX('Х-42'!C$10:C$151,MATCH(B52,'Х-42'!AA$10:AA$151,0),1),"")</f>
        <v>#NAME?</v>
      </c>
      <c r="F52" s="412" t="e">
        <f>_xlfn.IFERROR(INDEX('В-42'!F$10:F$149,MATCH(B52,'Х-42'!AA$10:AA$151,0),1),"")</f>
        <v>#NAME?</v>
      </c>
      <c r="G52" s="412" t="e">
        <f>_xlfn.IFERROR(INDEX('В-42'!G$10:G$149,MATCH(B52,'Х-42'!AA$10:AA$151,0),1),"")</f>
        <v>#NAME?</v>
      </c>
      <c r="H52" s="412" t="e">
        <f>_xlfn.IFERROR(INDEX('В-42'!H$10:H$149,MATCH(B52,'Х-42'!AA$10:AA$151,0),1),"")</f>
        <v>#NAME?</v>
      </c>
    </row>
    <row r="53" spans="1:8" s="4" customFormat="1" ht="12.75" customHeight="1">
      <c r="A53" s="210"/>
      <c r="B53" s="412"/>
      <c r="C53" s="413"/>
      <c r="D53" s="414"/>
      <c r="E53" s="412"/>
      <c r="F53" s="412"/>
      <c r="G53" s="412"/>
      <c r="H53" s="412"/>
    </row>
    <row r="54" spans="1:8" s="4" customFormat="1" ht="12.75" customHeight="1">
      <c r="A54" s="209"/>
      <c r="B54" s="412">
        <f t="shared" si="0"/>
        <v>23</v>
      </c>
      <c r="C54" s="413" t="e">
        <f>_xlfn.IFERROR(INDEX('Х-42'!A$10:A$151,MATCH(B54,'Х-42'!AA$10:AA$151,0),1),"")</f>
        <v>#NAME?</v>
      </c>
      <c r="D54" s="414" t="e">
        <f>_xlfn.IFERROR(INDEX('Х-42'!B$10:B$151,MATCH(B54,'Х-42'!AA$10:AA$151,0),1),"")</f>
        <v>#NAME?</v>
      </c>
      <c r="E54" s="412" t="e">
        <f>_xlfn.IFERROR(INDEX('Х-42'!C$10:C$151,MATCH(B54,'Х-42'!AA$10:AA$151,0),1),"")</f>
        <v>#NAME?</v>
      </c>
      <c r="F54" s="412" t="e">
        <f>_xlfn.IFERROR(INDEX('В-42'!F$10:F$149,MATCH(B54,'Х-42'!AA$10:AA$151,0),1),"")</f>
        <v>#NAME?</v>
      </c>
      <c r="G54" s="412" t="e">
        <f>_xlfn.IFERROR(INDEX('В-42'!G$10:G$149,MATCH(B54,'Х-42'!AA$10:AA$151,0),1),"")</f>
        <v>#NAME?</v>
      </c>
      <c r="H54" s="412" t="e">
        <f>_xlfn.IFERROR(INDEX('В-42'!H$10:H$149,MATCH(B54,'Х-42'!AA$10:AA$151,0),1),"")</f>
        <v>#NAME?</v>
      </c>
    </row>
    <row r="55" spans="1:8" s="4" customFormat="1" ht="12.75" customHeight="1">
      <c r="A55" s="210"/>
      <c r="B55" s="412"/>
      <c r="C55" s="413"/>
      <c r="D55" s="414"/>
      <c r="E55" s="412"/>
      <c r="F55" s="412"/>
      <c r="G55" s="412"/>
      <c r="H55" s="412"/>
    </row>
    <row r="56" spans="1:8" s="4" customFormat="1" ht="12.75" customHeight="1">
      <c r="A56" s="209"/>
      <c r="B56" s="412">
        <f t="shared" si="0"/>
        <v>24</v>
      </c>
      <c r="C56" s="413" t="e">
        <f>_xlfn.IFERROR(INDEX('Х-42'!A$10:A$151,MATCH(B56,'Х-42'!AA$10:AA$151,0),1),"")</f>
        <v>#NAME?</v>
      </c>
      <c r="D56" s="414" t="e">
        <f>_xlfn.IFERROR(INDEX('Х-42'!B$10:B$151,MATCH(B56,'Х-42'!AA$10:AA$151,0),1),"")</f>
        <v>#NAME?</v>
      </c>
      <c r="E56" s="412" t="e">
        <f>_xlfn.IFERROR(INDEX('Х-42'!C$10:C$151,MATCH(B56,'Х-42'!AA$10:AA$151,0),1),"")</f>
        <v>#NAME?</v>
      </c>
      <c r="F56" s="412" t="e">
        <f>_xlfn.IFERROR(INDEX('В-42'!F$10:F$149,MATCH(B56,'Х-42'!AA$10:AA$151,0),1),"")</f>
        <v>#NAME?</v>
      </c>
      <c r="G56" s="412" t="e">
        <f>_xlfn.IFERROR(INDEX('В-42'!G$10:G$149,MATCH(B56,'Х-42'!AA$10:AA$151,0),1),"")</f>
        <v>#NAME?</v>
      </c>
      <c r="H56" s="412" t="e">
        <f>_xlfn.IFERROR(INDEX('В-42'!H$10:H$149,MATCH(B56,'Х-42'!AA$10:AA$151,0),1),"")</f>
        <v>#NAME?</v>
      </c>
    </row>
    <row r="57" spans="1:8" s="4" customFormat="1" ht="12.75" customHeight="1">
      <c r="A57" s="210"/>
      <c r="B57" s="412"/>
      <c r="C57" s="413"/>
      <c r="D57" s="414"/>
      <c r="E57" s="412"/>
      <c r="F57" s="412"/>
      <c r="G57" s="412"/>
      <c r="H57" s="412"/>
    </row>
    <row r="58" spans="1:8" s="4" customFormat="1" ht="12.75" customHeight="1">
      <c r="A58" s="209"/>
      <c r="B58" s="412">
        <f t="shared" si="0"/>
        <v>25</v>
      </c>
      <c r="C58" s="413" t="e">
        <f>_xlfn.IFERROR(INDEX('Х-42'!A$10:A$151,MATCH(B58,'Х-42'!AA$10:AA$151,0),1),"")</f>
        <v>#NAME?</v>
      </c>
      <c r="D58" s="414" t="e">
        <f>_xlfn.IFERROR(INDEX('Х-42'!B$10:B$151,MATCH(B58,'Х-42'!AA$10:AA$151,0),1),"")</f>
        <v>#NAME?</v>
      </c>
      <c r="E58" s="412" t="e">
        <f>_xlfn.IFERROR(INDEX('Х-42'!C$10:C$151,MATCH(B58,'Х-42'!AA$10:AA$151,0),1),"")</f>
        <v>#NAME?</v>
      </c>
      <c r="F58" s="412" t="e">
        <f>_xlfn.IFERROR(INDEX('В-42'!F$10:F$149,MATCH(B58,'Х-42'!AA$10:AA$151,0),1),"")</f>
        <v>#NAME?</v>
      </c>
      <c r="G58" s="412" t="e">
        <f>_xlfn.IFERROR(INDEX('В-42'!G$10:G$149,MATCH(B58,'Х-42'!AA$10:AA$151,0),1),"")</f>
        <v>#NAME?</v>
      </c>
      <c r="H58" s="412" t="e">
        <f>_xlfn.IFERROR(INDEX('В-42'!H$10:H$149,MATCH(B58,'Х-42'!AA$10:AA$151,0),1),"")</f>
        <v>#NAME?</v>
      </c>
    </row>
    <row r="59" spans="1:8" s="4" customFormat="1" ht="12.75" customHeight="1">
      <c r="A59" s="210"/>
      <c r="B59" s="412"/>
      <c r="C59" s="413"/>
      <c r="D59" s="414"/>
      <c r="E59" s="412"/>
      <c r="F59" s="412"/>
      <c r="G59" s="412"/>
      <c r="H59" s="412"/>
    </row>
    <row r="60" spans="1:8" s="4" customFormat="1" ht="12.75" customHeight="1">
      <c r="A60" s="209"/>
      <c r="B60" s="412">
        <f t="shared" si="0"/>
        <v>26</v>
      </c>
      <c r="C60" s="413" t="e">
        <f>_xlfn.IFERROR(INDEX('Х-42'!A$10:A$151,MATCH(B60,'Х-42'!AA$10:AA$151,0),1),"")</f>
        <v>#NAME?</v>
      </c>
      <c r="D60" s="414" t="e">
        <f>_xlfn.IFERROR(INDEX('Х-42'!B$10:B$151,MATCH(B60,'Х-42'!AA$10:AA$151,0),1),"")</f>
        <v>#NAME?</v>
      </c>
      <c r="E60" s="412" t="e">
        <f>_xlfn.IFERROR(INDEX('Х-42'!C$10:C$151,MATCH(B60,'Х-42'!AA$10:AA$151,0),1),"")</f>
        <v>#NAME?</v>
      </c>
      <c r="F60" s="412" t="e">
        <f>_xlfn.IFERROR(INDEX('В-42'!F$10:F$149,MATCH(B60,'Х-42'!AA$10:AA$151,0),1),"")</f>
        <v>#NAME?</v>
      </c>
      <c r="G60" s="412" t="e">
        <f>_xlfn.IFERROR(INDEX('В-42'!G$10:G$149,MATCH(B60,'Х-42'!AA$10:AA$151,0),1),"")</f>
        <v>#NAME?</v>
      </c>
      <c r="H60" s="412" t="e">
        <f>_xlfn.IFERROR(INDEX('В-42'!H$10:H$149,MATCH(B60,'Х-42'!AA$10:AA$151,0),1),"")</f>
        <v>#NAME?</v>
      </c>
    </row>
    <row r="61" spans="1:8" ht="12.75" customHeight="1">
      <c r="A61" s="210"/>
      <c r="B61" s="412"/>
      <c r="C61" s="413"/>
      <c r="D61" s="414"/>
      <c r="E61" s="412"/>
      <c r="F61" s="412"/>
      <c r="G61" s="412"/>
      <c r="H61" s="412"/>
    </row>
    <row r="62" spans="1:8" ht="12.75" customHeight="1">
      <c r="A62" s="209"/>
      <c r="B62" s="412">
        <f t="shared" si="0"/>
        <v>27</v>
      </c>
      <c r="C62" s="413" t="e">
        <f>_xlfn.IFERROR(INDEX('Х-42'!A$10:A$151,MATCH(B62,'Х-42'!AA$10:AA$151,0),1),"")</f>
        <v>#NAME?</v>
      </c>
      <c r="D62" s="414" t="e">
        <f>_xlfn.IFERROR(INDEX('Х-42'!B$10:B$151,MATCH(B62,'Х-42'!AA$10:AA$151,0),1),"")</f>
        <v>#NAME?</v>
      </c>
      <c r="E62" s="412" t="e">
        <f>_xlfn.IFERROR(INDEX('Х-42'!C$10:C$151,MATCH(B62,'Х-42'!AA$10:AA$151,0),1),"")</f>
        <v>#NAME?</v>
      </c>
      <c r="F62" s="412" t="e">
        <f>_xlfn.IFERROR(INDEX('В-42'!F$10:F$149,MATCH(B62,'Х-42'!AA$10:AA$151,0),1),"")</f>
        <v>#NAME?</v>
      </c>
      <c r="G62" s="412" t="e">
        <f>_xlfn.IFERROR(INDEX('В-42'!G$10:G$149,MATCH(B62,'Х-42'!AA$10:AA$151,0),1),"")</f>
        <v>#NAME?</v>
      </c>
      <c r="H62" s="412" t="e">
        <f>_xlfn.IFERROR(INDEX('В-42'!H$10:H$149,MATCH(B62,'Х-42'!AA$10:AA$151,0),1),"")</f>
        <v>#NAME?</v>
      </c>
    </row>
    <row r="63" spans="1:8" ht="12.75" customHeight="1">
      <c r="A63" s="210"/>
      <c r="B63" s="412"/>
      <c r="C63" s="413"/>
      <c r="D63" s="414"/>
      <c r="E63" s="412"/>
      <c r="F63" s="412"/>
      <c r="G63" s="412"/>
      <c r="H63" s="412"/>
    </row>
    <row r="64" spans="1:8" ht="12.75" customHeight="1">
      <c r="A64" s="209"/>
      <c r="B64" s="412">
        <f t="shared" si="0"/>
        <v>28</v>
      </c>
      <c r="C64" s="413" t="e">
        <f>_xlfn.IFERROR(INDEX('Х-42'!A$10:A$151,MATCH(B64,'Х-42'!AA$10:AA$151,0),1),"")</f>
        <v>#NAME?</v>
      </c>
      <c r="D64" s="414" t="e">
        <f>_xlfn.IFERROR(INDEX('Х-42'!B$10:B$151,MATCH(B64,'Х-42'!AA$10:AA$151,0),1),"")</f>
        <v>#NAME?</v>
      </c>
      <c r="E64" s="412" t="e">
        <f>_xlfn.IFERROR(INDEX('Х-42'!C$10:C$151,MATCH(B64,'Х-42'!AA$10:AA$151,0),1),"")</f>
        <v>#NAME?</v>
      </c>
      <c r="F64" s="412" t="e">
        <f>_xlfn.IFERROR(INDEX('В-42'!F$10:F$149,MATCH(B64,'Х-42'!AA$10:AA$151,0),1),"")</f>
        <v>#NAME?</v>
      </c>
      <c r="G64" s="412" t="e">
        <f>_xlfn.IFERROR(INDEX('В-42'!G$10:G$149,MATCH(B64,'Х-42'!AA$10:AA$151,0),1),"")</f>
        <v>#NAME?</v>
      </c>
      <c r="H64" s="412" t="e">
        <f>_xlfn.IFERROR(INDEX('В-42'!H$10:H$149,MATCH(B64,'Х-42'!AA$10:AA$151,0),1),"")</f>
        <v>#NAME?</v>
      </c>
    </row>
    <row r="65" spans="1:8" ht="12.75" customHeight="1">
      <c r="A65" s="210"/>
      <c r="B65" s="412"/>
      <c r="C65" s="413"/>
      <c r="D65" s="414"/>
      <c r="E65" s="412"/>
      <c r="F65" s="412"/>
      <c r="G65" s="412"/>
      <c r="H65" s="412"/>
    </row>
    <row r="66" spans="1:8" ht="12.75" customHeight="1">
      <c r="A66" s="209"/>
      <c r="B66" s="412">
        <f t="shared" si="0"/>
        <v>29</v>
      </c>
      <c r="C66" s="413" t="e">
        <f>_xlfn.IFERROR(INDEX('Х-42'!A$10:A$151,MATCH(B66,'Х-42'!AA$10:AA$151,0),1),"")</f>
        <v>#NAME?</v>
      </c>
      <c r="D66" s="414" t="e">
        <f>_xlfn.IFERROR(INDEX('Х-42'!B$10:B$151,MATCH(B66,'Х-42'!AA$10:AA$151,0),1),"")</f>
        <v>#NAME?</v>
      </c>
      <c r="E66" s="412" t="e">
        <f>_xlfn.IFERROR(INDEX('Х-42'!C$10:C$151,MATCH(B66,'Х-42'!AA$10:AA$151,0),1),"")</f>
        <v>#NAME?</v>
      </c>
      <c r="F66" s="412" t="e">
        <f>_xlfn.IFERROR(INDEX('В-42'!F$10:F$149,MATCH(B66,'Х-42'!AA$10:AA$151,0),1),"")</f>
        <v>#NAME?</v>
      </c>
      <c r="G66" s="412" t="e">
        <f>_xlfn.IFERROR(INDEX('В-42'!G$10:G$149,MATCH(B66,'Х-42'!AA$10:AA$151,0),1),"")</f>
        <v>#NAME?</v>
      </c>
      <c r="H66" s="412" t="e">
        <f>_xlfn.IFERROR(INDEX('В-42'!H$10:H$149,MATCH(B66,'Х-42'!AA$10:AA$151,0),1),"")</f>
        <v>#NAME?</v>
      </c>
    </row>
    <row r="67" spans="1:8" ht="12.75" customHeight="1">
      <c r="A67" s="210"/>
      <c r="B67" s="412"/>
      <c r="C67" s="413"/>
      <c r="D67" s="414"/>
      <c r="E67" s="412"/>
      <c r="F67" s="412"/>
      <c r="G67" s="412"/>
      <c r="H67" s="412"/>
    </row>
    <row r="68" spans="1:8" ht="12.75" customHeight="1">
      <c r="A68" s="209"/>
      <c r="B68" s="412">
        <f t="shared" si="0"/>
        <v>30</v>
      </c>
      <c r="C68" s="413" t="e">
        <f>_xlfn.IFERROR(INDEX('Х-42'!A$10:A$151,MATCH(B68,'Х-42'!AA$10:AA$151,0),1),"")</f>
        <v>#NAME?</v>
      </c>
      <c r="D68" s="414" t="e">
        <f>_xlfn.IFERROR(INDEX('Х-42'!B$10:B$151,MATCH(B68,'Х-42'!AA$10:AA$151,0),1),"")</f>
        <v>#NAME?</v>
      </c>
      <c r="E68" s="412" t="e">
        <f>_xlfn.IFERROR(INDEX('Х-42'!C$10:C$151,MATCH(B68,'Х-42'!AA$10:AA$151,0),1),"")</f>
        <v>#NAME?</v>
      </c>
      <c r="F68" s="412" t="e">
        <f>_xlfn.IFERROR(INDEX('В-42'!F$10:F$149,MATCH(B68,'Х-42'!AA$10:AA$151,0),1),"")</f>
        <v>#NAME?</v>
      </c>
      <c r="G68" s="412" t="e">
        <f>_xlfn.IFERROR(INDEX('В-42'!G$10:G$149,MATCH(B68,'Х-42'!AA$10:AA$151,0),1),"")</f>
        <v>#NAME?</v>
      </c>
      <c r="H68" s="412" t="e">
        <f>_xlfn.IFERROR(INDEX('В-42'!H$10:H$149,MATCH(B68,'Х-42'!AA$10:AA$151,0),1),"")</f>
        <v>#NAME?</v>
      </c>
    </row>
    <row r="69" spans="1:8" ht="12.75" customHeight="1">
      <c r="A69" s="210"/>
      <c r="B69" s="412"/>
      <c r="C69" s="413"/>
      <c r="D69" s="414"/>
      <c r="E69" s="412"/>
      <c r="F69" s="412"/>
      <c r="G69" s="412"/>
      <c r="H69" s="412"/>
    </row>
    <row r="70" spans="1:8" ht="12.75" customHeight="1">
      <c r="A70" s="209"/>
      <c r="B70" s="412">
        <f t="shared" si="0"/>
        <v>31</v>
      </c>
      <c r="C70" s="413" t="e">
        <f>_xlfn.IFERROR(INDEX('Х-42'!A$10:A$151,MATCH(B70,'Х-42'!AA$10:AA$151,0),1),"")</f>
        <v>#NAME?</v>
      </c>
      <c r="D70" s="414" t="e">
        <f>_xlfn.IFERROR(INDEX('Х-42'!B$10:B$151,MATCH(B70,'Х-42'!AA$10:AA$151,0),1),"")</f>
        <v>#NAME?</v>
      </c>
      <c r="E70" s="412" t="e">
        <f>_xlfn.IFERROR(INDEX('Х-42'!C$10:C$151,MATCH(B70,'Х-42'!AA$10:AA$151,0),1),"")</f>
        <v>#NAME?</v>
      </c>
      <c r="F70" s="412" t="e">
        <f>_xlfn.IFERROR(INDEX('В-42'!F$10:F$149,MATCH(B70,'Х-42'!AA$10:AA$151,0),1),"")</f>
        <v>#NAME?</v>
      </c>
      <c r="G70" s="412" t="e">
        <f>_xlfn.IFERROR(INDEX('В-42'!G$10:G$149,MATCH(B70,'Х-42'!AA$10:AA$151,0),1),"")</f>
        <v>#NAME?</v>
      </c>
      <c r="H70" s="412" t="e">
        <f>_xlfn.IFERROR(INDEX('В-42'!H$10:H$149,MATCH(B70,'Х-42'!AA$10:AA$151,0),1),"")</f>
        <v>#NAME?</v>
      </c>
    </row>
    <row r="71" spans="1:8" ht="12.75" customHeight="1">
      <c r="A71" s="210"/>
      <c r="B71" s="412"/>
      <c r="C71" s="413"/>
      <c r="D71" s="414"/>
      <c r="E71" s="412"/>
      <c r="F71" s="412"/>
      <c r="G71" s="412"/>
      <c r="H71" s="412"/>
    </row>
    <row r="72" spans="1:8" ht="12.75" customHeight="1">
      <c r="A72" s="209"/>
      <c r="B72" s="412">
        <f t="shared" si="0"/>
        <v>32</v>
      </c>
      <c r="C72" s="413" t="e">
        <f>_xlfn.IFERROR(INDEX('Х-42'!A$10:A$151,MATCH(B72,'Х-42'!AA$10:AA$151,0),1),"")</f>
        <v>#NAME?</v>
      </c>
      <c r="D72" s="414" t="e">
        <f>_xlfn.IFERROR(INDEX('Х-42'!B$10:B$151,MATCH(B72,'Х-42'!AA$10:AA$151,0),1),"")</f>
        <v>#NAME?</v>
      </c>
      <c r="E72" s="412" t="e">
        <f>_xlfn.IFERROR(INDEX('Х-42'!C$10:C$151,MATCH(B72,'Х-42'!AA$10:AA$151,0),1),"")</f>
        <v>#NAME?</v>
      </c>
      <c r="F72" s="412" t="e">
        <f>_xlfn.IFERROR(INDEX('В-42'!F$10:F$149,MATCH(B72,'Х-42'!AA$10:AA$151,0),1),"")</f>
        <v>#NAME?</v>
      </c>
      <c r="G72" s="412" t="e">
        <f>_xlfn.IFERROR(INDEX('В-42'!G$10:G$149,MATCH(B72,'Х-42'!AA$10:AA$151,0),1),"")</f>
        <v>#NAME?</v>
      </c>
      <c r="H72" s="412" t="e">
        <f>_xlfn.IFERROR(INDEX('В-42'!H$10:H$149,MATCH(B72,'Х-42'!AA$10:AA$151,0),1),"")</f>
        <v>#NAME?</v>
      </c>
    </row>
    <row r="73" spans="1:8" ht="12.75" customHeight="1">
      <c r="A73" s="210"/>
      <c r="B73" s="412"/>
      <c r="C73" s="413"/>
      <c r="D73" s="414"/>
      <c r="E73" s="412"/>
      <c r="F73" s="412"/>
      <c r="G73" s="412"/>
      <c r="H73" s="412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12:A13"/>
    <mergeCell ref="A26:A27"/>
    <mergeCell ref="A24:A25"/>
    <mergeCell ref="A22:A23"/>
    <mergeCell ref="A18:A19"/>
    <mergeCell ref="A16:A17"/>
    <mergeCell ref="A14:A15"/>
    <mergeCell ref="A20:A21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52:A53"/>
    <mergeCell ref="A62:A63"/>
    <mergeCell ref="A58:A59"/>
    <mergeCell ref="A56:A57"/>
    <mergeCell ref="A54:A55"/>
    <mergeCell ref="A72:A73"/>
    <mergeCell ref="A70:A71"/>
    <mergeCell ref="A66:A67"/>
    <mergeCell ref="A64:A65"/>
    <mergeCell ref="A68:A69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E70:E71"/>
    <mergeCell ref="H68:H69"/>
    <mergeCell ref="G66:G67"/>
    <mergeCell ref="G68:G69"/>
    <mergeCell ref="F68:F69"/>
    <mergeCell ref="F70:F71"/>
    <mergeCell ref="H70:H71"/>
    <mergeCell ref="B68:B69"/>
    <mergeCell ref="C68:C69"/>
    <mergeCell ref="D68:D69"/>
    <mergeCell ref="E68:E69"/>
    <mergeCell ref="F64:F65"/>
    <mergeCell ref="G64:G65"/>
    <mergeCell ref="F66:F67"/>
    <mergeCell ref="G70:G71"/>
    <mergeCell ref="B66:B67"/>
    <mergeCell ref="B64:B65"/>
    <mergeCell ref="C64:C65"/>
    <mergeCell ref="D64:D65"/>
    <mergeCell ref="D66:D67"/>
    <mergeCell ref="C66:C67"/>
    <mergeCell ref="B62:B63"/>
    <mergeCell ref="C62:C63"/>
    <mergeCell ref="D62:D63"/>
    <mergeCell ref="E62:E63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B50:B51"/>
    <mergeCell ref="C50:C51"/>
    <mergeCell ref="D50:D51"/>
    <mergeCell ref="E50:E51"/>
    <mergeCell ref="F50:F51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F12:F13"/>
    <mergeCell ref="E8:H8"/>
    <mergeCell ref="F10:F11"/>
    <mergeCell ref="G10:G11"/>
    <mergeCell ref="H10:H11"/>
    <mergeCell ref="G12:G13"/>
    <mergeCell ref="H12:H13"/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A34" sqref="A34:O7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203</v>
      </c>
      <c r="F6" s="88"/>
      <c r="G6" s="88"/>
      <c r="H6" s="88" t="s">
        <v>151</v>
      </c>
      <c r="I6" s="88" t="s">
        <v>163</v>
      </c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 t="s">
        <v>201</v>
      </c>
      <c r="G10" s="211"/>
      <c r="H10" s="211" t="s">
        <v>202</v>
      </c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 t="s">
        <v>201</v>
      </c>
      <c r="G12" s="211"/>
      <c r="H12" s="211" t="s">
        <v>202</v>
      </c>
      <c r="I12" s="211"/>
      <c r="J12" s="211"/>
      <c r="K12" s="211"/>
      <c r="L12" s="211"/>
      <c r="M12" s="211"/>
      <c r="N12" s="211"/>
      <c r="O12" s="211"/>
    </row>
    <row r="13" spans="1:15" ht="18" customHeight="1">
      <c r="A13" s="231"/>
      <c r="B13" s="222"/>
      <c r="C13" s="223"/>
      <c r="D13" s="224"/>
      <c r="E13" s="223"/>
      <c r="F13" s="222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5" ht="12" customHeight="1">
      <c r="A14" s="231"/>
      <c r="B14" s="222">
        <f>'В-42'!C14:C15</f>
        <v>3</v>
      </c>
      <c r="C14" s="223" t="str">
        <f>'В-42'!D14:D15</f>
        <v>МАЕР   АЛЕКСАНДР</v>
      </c>
      <c r="D14" s="224" t="str">
        <f>'В-42'!F14:F15</f>
        <v>1-ю</v>
      </c>
      <c r="E14" s="223" t="str">
        <f>'В-42'!E14:E15</f>
        <v>Марьяновка</v>
      </c>
      <c r="F14" s="222" t="s">
        <v>201</v>
      </c>
      <c r="G14" s="211"/>
      <c r="H14" s="211" t="s">
        <v>202</v>
      </c>
      <c r="I14" s="211"/>
      <c r="J14" s="211"/>
      <c r="K14" s="211"/>
      <c r="L14" s="211" t="s">
        <v>19</v>
      </c>
      <c r="M14" s="211"/>
      <c r="N14" s="211"/>
      <c r="O14" s="211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 t="s">
        <v>201</v>
      </c>
      <c r="G16" s="211"/>
      <c r="H16" s="211" t="s">
        <v>202</v>
      </c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228"/>
      <c r="B17" s="203"/>
      <c r="C17" s="194"/>
      <c r="D17" s="195"/>
      <c r="E17" s="194"/>
      <c r="F17" s="203"/>
      <c r="G17" s="202"/>
      <c r="H17" s="202"/>
      <c r="I17" s="202"/>
      <c r="J17" s="202"/>
      <c r="K17" s="202"/>
      <c r="L17" s="202"/>
      <c r="M17" s="202"/>
      <c r="N17" s="202"/>
      <c r="O17" s="202"/>
    </row>
    <row r="18" spans="1:15" ht="12" customHeight="1">
      <c r="A18" s="190"/>
      <c r="B18" s="199">
        <f>'В-42'!C18:C19</f>
        <v>5</v>
      </c>
      <c r="C18" s="200" t="str">
        <f>'В-42'!D18:D19</f>
        <v>МУСИН  РУСТАМ</v>
      </c>
      <c r="D18" s="201" t="str">
        <f>'В-42'!F18:F19</f>
        <v>б/р</v>
      </c>
      <c r="E18" s="200" t="str">
        <f>'В-42'!E18:E19</f>
        <v>ДЮСШ-19</v>
      </c>
      <c r="F18" s="199"/>
      <c r="G18" s="204"/>
      <c r="H18" s="204"/>
      <c r="I18" s="204"/>
      <c r="J18" s="204"/>
      <c r="K18" s="204"/>
      <c r="L18" s="204"/>
      <c r="M18" s="204"/>
      <c r="N18" s="204"/>
      <c r="O18" s="207"/>
    </row>
    <row r="19" spans="1:15" ht="12" customHeight="1">
      <c r="A19" s="19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05"/>
    </row>
    <row r="20" spans="1:15" ht="12" customHeight="1">
      <c r="A20" s="191"/>
      <c r="B20" s="222">
        <f>'В-42'!C20:C21</f>
        <v>6</v>
      </c>
      <c r="C20" s="223" t="str">
        <f>'В-42'!D20:D21</f>
        <v>ФИНК  МИХАИЛ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05"/>
    </row>
    <row r="21" spans="1:15" ht="12.75" customHeight="1" thickBot="1">
      <c r="A21" s="192"/>
      <c r="B21" s="196"/>
      <c r="C21" s="197"/>
      <c r="D21" s="198"/>
      <c r="E21" s="197"/>
      <c r="F21" s="196"/>
      <c r="G21" s="234"/>
      <c r="H21" s="234"/>
      <c r="I21" s="234"/>
      <c r="J21" s="234"/>
      <c r="K21" s="234"/>
      <c r="L21" s="234"/>
      <c r="M21" s="234"/>
      <c r="N21" s="234"/>
      <c r="O21" s="206"/>
    </row>
    <row r="22" spans="1:15" ht="12" customHeight="1">
      <c r="A22" s="221"/>
      <c r="B22" s="230">
        <f>'В-42'!C22:C23</f>
        <v>7</v>
      </c>
      <c r="C22" s="235" t="str">
        <f>'В-42'!D22:D23</f>
        <v>КОСНЫРЕВ  ЕГОР</v>
      </c>
      <c r="D22" s="236" t="str">
        <f>'В-42'!F22:F23</f>
        <v>б/р</v>
      </c>
      <c r="E22" s="235" t="str">
        <f>'В-42'!E22:E23</f>
        <v>ДЮСШ  РСБИ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8</v>
      </c>
      <c r="C24" s="223" t="str">
        <f>'В-42'!D24:D25</f>
        <v>ТУЛЕШЕВ  АНСАР</v>
      </c>
      <c r="D24" s="224" t="str">
        <f>'В-42'!F24:F25</f>
        <v>б/р</v>
      </c>
      <c r="E24" s="223" t="str">
        <f>'В-42'!E24:E25</f>
        <v>ДЮСШ-19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228"/>
      <c r="B25" s="203"/>
      <c r="C25" s="194"/>
      <c r="D25" s="195"/>
      <c r="E25" s="194"/>
      <c r="F25" s="222"/>
      <c r="G25" s="211"/>
      <c r="H25" s="211"/>
      <c r="I25" s="202"/>
      <c r="J25" s="202"/>
      <c r="K25" s="202"/>
      <c r="L25" s="202"/>
      <c r="M25" s="202"/>
      <c r="N25" s="202"/>
      <c r="O25" s="202"/>
    </row>
    <row r="26" spans="1:15" ht="12" customHeight="1">
      <c r="A26" s="190"/>
      <c r="B26" s="199">
        <f>'В-42'!C26:C27</f>
        <v>9</v>
      </c>
      <c r="C26" s="200" t="str">
        <f>'В-42'!D26:D27</f>
        <v>ТУРГАМБЕКОВ  ТИМУР</v>
      </c>
      <c r="D26" s="201" t="str">
        <f>'В-42'!F26:F27</f>
        <v>1-ю</v>
      </c>
      <c r="E26" s="200" t="str">
        <f>'В-42'!E26:E27</f>
        <v>ДЮСШ-19</v>
      </c>
      <c r="F26" s="199"/>
      <c r="G26" s="204"/>
      <c r="H26" s="204"/>
      <c r="I26" s="204"/>
      <c r="J26" s="204"/>
      <c r="K26" s="204"/>
      <c r="L26" s="204" t="s">
        <v>19</v>
      </c>
      <c r="M26" s="204"/>
      <c r="N26" s="204"/>
      <c r="O26" s="207"/>
    </row>
    <row r="27" spans="1:15" ht="16.5" customHeight="1">
      <c r="A27" s="191"/>
      <c r="B27" s="222"/>
      <c r="C27" s="223"/>
      <c r="D27" s="224"/>
      <c r="E27" s="223"/>
      <c r="F27" s="222"/>
      <c r="G27" s="211"/>
      <c r="H27" s="211"/>
      <c r="I27" s="211"/>
      <c r="J27" s="211"/>
      <c r="K27" s="211"/>
      <c r="L27" s="211"/>
      <c r="M27" s="211"/>
      <c r="N27" s="211"/>
      <c r="O27" s="205"/>
    </row>
    <row r="28" spans="1:15" ht="12" customHeight="1">
      <c r="A28" s="191"/>
      <c r="B28" s="222">
        <f>'В-42'!C28:C29</f>
        <v>10</v>
      </c>
      <c r="C28" s="223" t="str">
        <f>'В-42'!D28:D29</f>
        <v>ЯЦЕНКО  ВЛАДИМИР</v>
      </c>
      <c r="D28" s="224" t="str">
        <f>'В-42'!F28:F29</f>
        <v>2-ю</v>
      </c>
      <c r="E28" s="223" t="str">
        <f>'В-42'!E28:E29</f>
        <v>СДЮСШОР</v>
      </c>
      <c r="F28" s="222"/>
      <c r="G28" s="211"/>
      <c r="H28" s="211"/>
      <c r="I28" s="211"/>
      <c r="J28" s="211"/>
      <c r="K28" s="211"/>
      <c r="L28" s="211"/>
      <c r="M28" s="211"/>
      <c r="N28" s="211"/>
      <c r="O28" s="205"/>
    </row>
    <row r="29" spans="1:15" ht="12.75" customHeight="1" thickBot="1">
      <c r="A29" s="192"/>
      <c r="B29" s="196"/>
      <c r="C29" s="197"/>
      <c r="D29" s="198"/>
      <c r="E29" s="197"/>
      <c r="F29" s="196"/>
      <c r="G29" s="234"/>
      <c r="H29" s="234"/>
      <c r="I29" s="234"/>
      <c r="J29" s="234"/>
      <c r="K29" s="234"/>
      <c r="L29" s="234"/>
      <c r="M29" s="234"/>
      <c r="N29" s="234"/>
      <c r="O29" s="206"/>
    </row>
    <row r="30" spans="1:15" ht="12" customHeight="1">
      <c r="A30" s="221"/>
      <c r="B30" s="230">
        <f>'В-42'!C30:C31</f>
        <v>11</v>
      </c>
      <c r="C30" s="235" t="str">
        <f>'В-42'!D30:D31</f>
        <v>ДЕНИСЕВИЧ  СЕРГЕЙ</v>
      </c>
      <c r="D30" s="236" t="str">
        <f>'В-42'!F30:F31</f>
        <v>2-ю</v>
      </c>
      <c r="E30" s="235" t="str">
        <f>'В-42'!E30:E31</f>
        <v>ДЮСШ РСБИ</v>
      </c>
      <c r="F30" s="230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12" customHeight="1">
      <c r="A31" s="231"/>
      <c r="B31" s="222"/>
      <c r="C31" s="223"/>
      <c r="D31" s="224"/>
      <c r="E31" s="223"/>
      <c r="F31" s="222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12" customHeight="1">
      <c r="A32" s="231"/>
      <c r="B32" s="222">
        <f>'В-42'!C32:C33</f>
        <v>12</v>
      </c>
      <c r="C32" s="223" t="str">
        <f>'В-42'!D32:D33</f>
        <v>АШИРБАЕВ  ТИМУРЛАН</v>
      </c>
      <c r="D32" s="224" t="str">
        <f>'В-42'!F32:F33</f>
        <v>2-ю</v>
      </c>
      <c r="E32" s="223" t="str">
        <f>'В-42'!E32:E33</f>
        <v>ДЮСШ им. Крикухи Ю.А.</v>
      </c>
      <c r="F32" s="222"/>
      <c r="G32" s="211"/>
      <c r="H32" s="211"/>
      <c r="I32" s="211"/>
      <c r="J32" s="211"/>
      <c r="K32" s="211"/>
      <c r="L32" s="211" t="s">
        <v>19</v>
      </c>
      <c r="M32" s="211"/>
      <c r="N32" s="211"/>
      <c r="O32" s="211"/>
    </row>
    <row r="33" spans="1:15" ht="12.75" customHeight="1">
      <c r="A33" s="231"/>
      <c r="B33" s="222"/>
      <c r="C33" s="223"/>
      <c r="D33" s="224"/>
      <c r="E33" s="223"/>
      <c r="F33" s="222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ht="12" customHeight="1" hidden="1">
      <c r="A34" s="231"/>
      <c r="B34" s="222">
        <f>'В-42'!C34:C35</f>
        <v>0</v>
      </c>
      <c r="C34" s="223">
        <f>'В-42'!D34:D35</f>
        <v>0</v>
      </c>
      <c r="D34" s="224">
        <f>'В-42'!F34:F35</f>
        <v>0</v>
      </c>
      <c r="E34" s="223">
        <f>'В-42'!E34:E35</f>
        <v>0</v>
      </c>
      <c r="F34" s="222"/>
      <c r="G34" s="211"/>
      <c r="H34" s="211"/>
      <c r="I34" s="211"/>
      <c r="J34" s="211"/>
      <c r="K34" s="211"/>
      <c r="L34" s="211"/>
      <c r="M34" s="211"/>
      <c r="N34" s="211"/>
      <c r="O34" s="211"/>
    </row>
    <row r="35" spans="1:15" ht="12" customHeight="1" hidden="1">
      <c r="A35" s="231"/>
      <c r="B35" s="222"/>
      <c r="C35" s="223"/>
      <c r="D35" s="224"/>
      <c r="E35" s="223"/>
      <c r="F35" s="222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" customHeight="1" hidden="1">
      <c r="A36" s="231"/>
      <c r="B36" s="222">
        <f>'В-42'!C36:C37</f>
        <v>0</v>
      </c>
      <c r="C36" s="223">
        <f>'В-42'!D36:D37</f>
        <v>0</v>
      </c>
      <c r="D36" s="224">
        <f>'В-42'!F36:F37</f>
        <v>0</v>
      </c>
      <c r="E36" s="223">
        <f>'В-42'!E36:E37</f>
        <v>0</v>
      </c>
      <c r="F36" s="222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2.75" customHeight="1" hidden="1">
      <c r="A37" s="231"/>
      <c r="B37" s="222"/>
      <c r="C37" s="223"/>
      <c r="D37" s="224"/>
      <c r="E37" s="223"/>
      <c r="F37" s="222"/>
      <c r="G37" s="211"/>
      <c r="H37" s="211"/>
      <c r="I37" s="211"/>
      <c r="J37" s="211"/>
      <c r="K37" s="211"/>
      <c r="L37" s="211"/>
      <c r="M37" s="211"/>
      <c r="N37" s="211"/>
      <c r="O37" s="211"/>
    </row>
    <row r="38" spans="1:15" ht="12" customHeight="1" hidden="1">
      <c r="A38" s="231"/>
      <c r="B38" s="222">
        <f>'В-42'!C38:C39</f>
        <v>0</v>
      </c>
      <c r="C38" s="223">
        <f>'В-42'!D38:D39</f>
        <v>0</v>
      </c>
      <c r="D38" s="224">
        <f>'В-42'!F38:F39</f>
        <v>0</v>
      </c>
      <c r="E38" s="223">
        <f>'В-42'!E38:E39</f>
        <v>0</v>
      </c>
      <c r="F38" s="222"/>
      <c r="G38" s="211"/>
      <c r="H38" s="211"/>
      <c r="I38" s="211"/>
      <c r="J38" s="211"/>
      <c r="K38" s="211"/>
      <c r="L38" s="211"/>
      <c r="M38" s="211"/>
      <c r="N38" s="211"/>
      <c r="O38" s="211"/>
    </row>
    <row r="39" spans="1:15" ht="12" customHeight="1" hidden="1">
      <c r="A39" s="231"/>
      <c r="B39" s="222"/>
      <c r="C39" s="223"/>
      <c r="D39" s="224"/>
      <c r="E39" s="223"/>
      <c r="F39" s="222"/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ht="12" customHeight="1" hidden="1">
      <c r="A40" s="231"/>
      <c r="B40" s="222">
        <f>'В-42'!C40:C41</f>
        <v>0</v>
      </c>
      <c r="C40" s="223">
        <f>'В-42'!D40:D41</f>
        <v>0</v>
      </c>
      <c r="D40" s="224">
        <f>'В-42'!F40:F41</f>
        <v>0</v>
      </c>
      <c r="E40" s="223">
        <f>'В-42'!E40:E41</f>
        <v>0</v>
      </c>
      <c r="F40" s="222"/>
      <c r="G40" s="211"/>
      <c r="H40" s="211"/>
      <c r="I40" s="211"/>
      <c r="J40" s="211"/>
      <c r="K40" s="211"/>
      <c r="L40" s="211"/>
      <c r="M40" s="211"/>
      <c r="N40" s="211"/>
      <c r="O40" s="211"/>
    </row>
    <row r="41" spans="1:15" ht="12.75" customHeight="1" hidden="1">
      <c r="A41" s="231"/>
      <c r="B41" s="222"/>
      <c r="C41" s="223"/>
      <c r="D41" s="224"/>
      <c r="E41" s="223"/>
      <c r="F41" s="222"/>
      <c r="G41" s="211"/>
      <c r="H41" s="211"/>
      <c r="I41" s="211"/>
      <c r="J41" s="211"/>
      <c r="K41" s="211"/>
      <c r="L41" s="211"/>
      <c r="M41" s="211"/>
      <c r="N41" s="211"/>
      <c r="O41" s="211"/>
    </row>
    <row r="42" spans="1:15" ht="12" customHeight="1" hidden="1">
      <c r="A42" s="231"/>
      <c r="B42" s="222">
        <f>'В-42'!C42:C43</f>
        <v>0</v>
      </c>
      <c r="C42" s="223">
        <f>'В-42'!D42:D43</f>
        <v>0</v>
      </c>
      <c r="D42" s="224">
        <f>'В-42'!F42:F43</f>
        <v>0</v>
      </c>
      <c r="E42" s="223">
        <f>'В-42'!E42:E43</f>
        <v>0</v>
      </c>
      <c r="F42" s="222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15" ht="12" customHeight="1" hidden="1">
      <c r="A43" s="231"/>
      <c r="B43" s="222"/>
      <c r="C43" s="223"/>
      <c r="D43" s="224"/>
      <c r="E43" s="223"/>
      <c r="F43" s="222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1:15" ht="12" customHeight="1" hidden="1">
      <c r="A44" s="231"/>
      <c r="B44" s="222">
        <f>'В-42'!C44:C45</f>
        <v>0</v>
      </c>
      <c r="C44" s="223">
        <f>'В-42'!D44:D45</f>
        <v>0</v>
      </c>
      <c r="D44" s="224">
        <f>'В-42'!F44:F45</f>
        <v>0</v>
      </c>
      <c r="E44" s="223">
        <f>'В-42'!E44:E45</f>
        <v>0</v>
      </c>
      <c r="F44" s="222"/>
      <c r="G44" s="211"/>
      <c r="H44" s="211"/>
      <c r="I44" s="211"/>
      <c r="J44" s="211"/>
      <c r="K44" s="211"/>
      <c r="L44" s="211"/>
      <c r="M44" s="211"/>
      <c r="N44" s="211"/>
      <c r="O44" s="211"/>
    </row>
    <row r="45" spans="1:15" ht="12" customHeight="1" hidden="1">
      <c r="A45" s="231"/>
      <c r="B45" s="222"/>
      <c r="C45" s="223"/>
      <c r="D45" s="224"/>
      <c r="E45" s="223"/>
      <c r="F45" s="222"/>
      <c r="G45" s="211"/>
      <c r="H45" s="211"/>
      <c r="I45" s="211"/>
      <c r="J45" s="211"/>
      <c r="K45" s="211"/>
      <c r="L45" s="211"/>
      <c r="M45" s="211"/>
      <c r="N45" s="211"/>
      <c r="O45" s="211"/>
    </row>
    <row r="46" spans="1:15" ht="12" customHeight="1" hidden="1">
      <c r="A46" s="231"/>
      <c r="B46" s="222">
        <f>'В-42'!C46:C47</f>
        <v>0</v>
      </c>
      <c r="C46" s="223">
        <f>'В-42'!D46:D47</f>
        <v>0</v>
      </c>
      <c r="D46" s="224">
        <f>'В-42'!F46:F47</f>
        <v>0</v>
      </c>
      <c r="E46" s="223">
        <f>'В-42'!E46:E47</f>
        <v>0</v>
      </c>
      <c r="F46" s="222"/>
      <c r="G46" s="211"/>
      <c r="H46" s="211"/>
      <c r="I46" s="211"/>
      <c r="J46" s="211"/>
      <c r="K46" s="211"/>
      <c r="L46" s="211"/>
      <c r="M46" s="211"/>
      <c r="N46" s="211"/>
      <c r="O46" s="211"/>
    </row>
    <row r="47" spans="1:15" ht="12" customHeight="1" hidden="1">
      <c r="A47" s="231"/>
      <c r="B47" s="222"/>
      <c r="C47" s="223"/>
      <c r="D47" s="224"/>
      <c r="E47" s="223"/>
      <c r="F47" s="222"/>
      <c r="G47" s="211"/>
      <c r="H47" s="211"/>
      <c r="I47" s="211"/>
      <c r="J47" s="211"/>
      <c r="K47" s="211"/>
      <c r="L47" s="211"/>
      <c r="M47" s="211"/>
      <c r="N47" s="211"/>
      <c r="O47" s="211"/>
    </row>
    <row r="48" spans="1:15" ht="12" customHeight="1" hidden="1">
      <c r="A48" s="231"/>
      <c r="B48" s="222">
        <f>'В-42'!C48:C49</f>
        <v>0</v>
      </c>
      <c r="C48" s="223">
        <f>'В-42'!D48:D49</f>
        <v>0</v>
      </c>
      <c r="D48" s="224">
        <f>'В-42'!F48:F49</f>
        <v>0</v>
      </c>
      <c r="E48" s="223">
        <f>'В-42'!E48:E49</f>
        <v>0</v>
      </c>
      <c r="F48" s="222"/>
      <c r="G48" s="211"/>
      <c r="H48" s="211"/>
      <c r="I48" s="211"/>
      <c r="J48" s="211"/>
      <c r="K48" s="211"/>
      <c r="L48" s="211"/>
      <c r="M48" s="211"/>
      <c r="N48" s="211"/>
      <c r="O48" s="211"/>
    </row>
    <row r="49" spans="1:15" ht="12" customHeight="1" hidden="1">
      <c r="A49" s="231"/>
      <c r="B49" s="222"/>
      <c r="C49" s="223"/>
      <c r="D49" s="224"/>
      <c r="E49" s="223"/>
      <c r="F49" s="222"/>
      <c r="G49" s="211"/>
      <c r="H49" s="211"/>
      <c r="I49" s="211"/>
      <c r="J49" s="211"/>
      <c r="K49" s="211"/>
      <c r="L49" s="211"/>
      <c r="M49" s="211"/>
      <c r="N49" s="211"/>
      <c r="O49" s="211"/>
    </row>
    <row r="50" spans="1:15" ht="12" customHeight="1" hidden="1">
      <c r="A50" s="231"/>
      <c r="B50" s="222">
        <f>'В-42'!C50:C51</f>
        <v>0</v>
      </c>
      <c r="C50" s="223">
        <f>'В-42'!D50:D51</f>
        <v>0</v>
      </c>
      <c r="D50" s="224">
        <f>'В-42'!F50:F51</f>
        <v>0</v>
      </c>
      <c r="E50" s="223">
        <f>'В-42'!E50:E51</f>
        <v>0</v>
      </c>
      <c r="F50" s="222"/>
      <c r="G50" s="211"/>
      <c r="H50" s="211"/>
      <c r="I50" s="211"/>
      <c r="J50" s="211"/>
      <c r="K50" s="211"/>
      <c r="L50" s="211"/>
      <c r="M50" s="211"/>
      <c r="N50" s="211"/>
      <c r="O50" s="211"/>
    </row>
    <row r="51" spans="1:15" ht="12" customHeight="1" hidden="1">
      <c r="A51" s="231"/>
      <c r="B51" s="222"/>
      <c r="C51" s="223"/>
      <c r="D51" s="224"/>
      <c r="E51" s="223"/>
      <c r="F51" s="222"/>
      <c r="G51" s="211"/>
      <c r="H51" s="211"/>
      <c r="I51" s="211"/>
      <c r="J51" s="211"/>
      <c r="K51" s="211"/>
      <c r="L51" s="211"/>
      <c r="M51" s="211"/>
      <c r="N51" s="211"/>
      <c r="O51" s="211"/>
    </row>
    <row r="52" spans="1:15" ht="12" customHeight="1" hidden="1">
      <c r="A52" s="220"/>
      <c r="B52" s="222">
        <f>'В-42'!C52:C53</f>
        <v>0</v>
      </c>
      <c r="C52" s="223">
        <f>'В-42'!D52:D53</f>
        <v>0</v>
      </c>
      <c r="D52" s="224">
        <f>'В-42'!F52:F53</f>
        <v>0</v>
      </c>
      <c r="E52" s="223">
        <f>'В-42'!E52:E53</f>
        <v>0</v>
      </c>
      <c r="F52" s="230"/>
      <c r="G52" s="229"/>
      <c r="H52" s="229"/>
      <c r="I52" s="229"/>
      <c r="J52" s="229"/>
      <c r="K52" s="229"/>
      <c r="L52" s="229"/>
      <c r="M52" s="229"/>
      <c r="N52" s="229"/>
      <c r="O52" s="229"/>
    </row>
    <row r="53" spans="1:15" ht="12" customHeight="1" hidden="1">
      <c r="A53" s="221"/>
      <c r="B53" s="222"/>
      <c r="C53" s="223"/>
      <c r="D53" s="224"/>
      <c r="E53" s="223"/>
      <c r="F53" s="222"/>
      <c r="G53" s="211"/>
      <c r="H53" s="211"/>
      <c r="I53" s="211"/>
      <c r="J53" s="211"/>
      <c r="K53" s="211"/>
      <c r="L53" s="211"/>
      <c r="M53" s="211"/>
      <c r="N53" s="211"/>
      <c r="O53" s="211"/>
    </row>
    <row r="54" spans="1:15" ht="12" customHeight="1" hidden="1">
      <c r="A54" s="228"/>
      <c r="B54" s="222">
        <f>'В-42'!C54:C55</f>
        <v>0</v>
      </c>
      <c r="C54" s="223">
        <f>'В-42'!D54:D55</f>
        <v>0</v>
      </c>
      <c r="D54" s="224">
        <f>'В-42'!F54:F55</f>
        <v>0</v>
      </c>
      <c r="E54" s="223">
        <f>'В-42'!E54:E55</f>
        <v>0</v>
      </c>
      <c r="F54" s="222"/>
      <c r="G54" s="211"/>
      <c r="H54" s="211"/>
      <c r="I54" s="211"/>
      <c r="J54" s="211"/>
      <c r="K54" s="211"/>
      <c r="L54" s="211"/>
      <c r="M54" s="211"/>
      <c r="N54" s="211"/>
      <c r="O54" s="211"/>
    </row>
    <row r="55" spans="1:15" ht="12" customHeight="1" hidden="1">
      <c r="A55" s="221"/>
      <c r="B55" s="222"/>
      <c r="C55" s="223"/>
      <c r="D55" s="224"/>
      <c r="E55" s="223"/>
      <c r="F55" s="222"/>
      <c r="G55" s="211"/>
      <c r="H55" s="211"/>
      <c r="I55" s="211"/>
      <c r="J55" s="211"/>
      <c r="K55" s="211"/>
      <c r="L55" s="211"/>
      <c r="M55" s="211"/>
      <c r="N55" s="211"/>
      <c r="O55" s="211"/>
    </row>
    <row r="56" spans="1:15" ht="12" customHeight="1" hidden="1">
      <c r="A56" s="228"/>
      <c r="B56" s="222">
        <f>'В-42'!C56:C57</f>
        <v>0</v>
      </c>
      <c r="C56" s="223">
        <f>'В-42'!D56:D57</f>
        <v>0</v>
      </c>
      <c r="D56" s="224">
        <f>'В-42'!F56:F57</f>
        <v>0</v>
      </c>
      <c r="E56" s="223">
        <f>'В-42'!E56:E57</f>
        <v>0</v>
      </c>
      <c r="F56" s="222"/>
      <c r="G56" s="211"/>
      <c r="H56" s="211"/>
      <c r="I56" s="211"/>
      <c r="J56" s="211"/>
      <c r="K56" s="211"/>
      <c r="L56" s="211"/>
      <c r="M56" s="211"/>
      <c r="N56" s="211"/>
      <c r="O56" s="211"/>
    </row>
    <row r="57" spans="1:15" ht="12" customHeight="1" hidden="1">
      <c r="A57" s="221"/>
      <c r="B57" s="222"/>
      <c r="C57" s="223"/>
      <c r="D57" s="224"/>
      <c r="E57" s="223"/>
      <c r="F57" s="222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12" customHeight="1" hidden="1">
      <c r="A58" s="228"/>
      <c r="B58" s="222">
        <f>'В-42'!C58:C59</f>
        <v>0</v>
      </c>
      <c r="C58" s="223">
        <f>'В-42'!D58:D59</f>
        <v>0</v>
      </c>
      <c r="D58" s="224">
        <f>'В-42'!F58:F59</f>
        <v>0</v>
      </c>
      <c r="E58" s="223">
        <f>'В-42'!E58:E59</f>
        <v>0</v>
      </c>
      <c r="F58" s="222"/>
      <c r="G58" s="211"/>
      <c r="H58" s="211"/>
      <c r="I58" s="211"/>
      <c r="J58" s="211"/>
      <c r="K58" s="211"/>
      <c r="L58" s="211"/>
      <c r="M58" s="211"/>
      <c r="N58" s="211"/>
      <c r="O58" s="211"/>
    </row>
    <row r="59" spans="1:15" ht="12" customHeight="1" hidden="1">
      <c r="A59" s="221"/>
      <c r="B59" s="222"/>
      <c r="C59" s="223"/>
      <c r="D59" s="224"/>
      <c r="E59" s="223"/>
      <c r="F59" s="222"/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12" customHeight="1" hidden="1">
      <c r="A60" s="228"/>
      <c r="B60" s="222">
        <f>'В-42'!C60:C61</f>
        <v>0</v>
      </c>
      <c r="C60" s="223">
        <f>'В-42'!D60:D61</f>
        <v>0</v>
      </c>
      <c r="D60" s="224">
        <f>'В-42'!F60:F61</f>
        <v>0</v>
      </c>
      <c r="E60" s="223">
        <f>'В-42'!E60:E61</f>
        <v>0</v>
      </c>
      <c r="F60" s="222"/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12" customHeight="1" hidden="1">
      <c r="A61" s="221"/>
      <c r="B61" s="222"/>
      <c r="C61" s="223"/>
      <c r="D61" s="224"/>
      <c r="E61" s="223"/>
      <c r="F61" s="222"/>
      <c r="G61" s="211"/>
      <c r="H61" s="211"/>
      <c r="I61" s="211"/>
      <c r="J61" s="211"/>
      <c r="K61" s="211"/>
      <c r="L61" s="211"/>
      <c r="M61" s="211"/>
      <c r="N61" s="211"/>
      <c r="O61" s="211"/>
    </row>
    <row r="62" spans="1:15" ht="12" customHeight="1" hidden="1">
      <c r="A62" s="228"/>
      <c r="B62" s="222">
        <f>'В-42'!C62:C63</f>
        <v>0</v>
      </c>
      <c r="C62" s="223">
        <f>'В-42'!D62:D63</f>
        <v>0</v>
      </c>
      <c r="D62" s="224">
        <f>'В-42'!F62:F63</f>
        <v>0</v>
      </c>
      <c r="E62" s="223">
        <f>'В-42'!E62:E63</f>
        <v>0</v>
      </c>
      <c r="F62" s="222"/>
      <c r="G62" s="211"/>
      <c r="H62" s="211"/>
      <c r="I62" s="211"/>
      <c r="J62" s="211"/>
      <c r="K62" s="211"/>
      <c r="L62" s="211"/>
      <c r="M62" s="211"/>
      <c r="N62" s="211"/>
      <c r="O62" s="211"/>
    </row>
    <row r="63" spans="1:15" ht="12" customHeight="1" hidden="1">
      <c r="A63" s="221"/>
      <c r="B63" s="222"/>
      <c r="C63" s="223"/>
      <c r="D63" s="224"/>
      <c r="E63" s="223"/>
      <c r="F63" s="222"/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12" customHeight="1" hidden="1">
      <c r="A64" s="228"/>
      <c r="B64" s="222">
        <f>'В-42'!C64:C65</f>
        <v>0</v>
      </c>
      <c r="C64" s="223">
        <f>'В-42'!D64:D65</f>
        <v>0</v>
      </c>
      <c r="D64" s="224">
        <f>'В-42'!F64:F65</f>
        <v>0</v>
      </c>
      <c r="E64" s="223">
        <f>'В-42'!E64:E65</f>
        <v>0</v>
      </c>
      <c r="F64" s="222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" customHeight="1" hidden="1">
      <c r="A65" s="221"/>
      <c r="B65" s="222"/>
      <c r="C65" s="223"/>
      <c r="D65" s="224"/>
      <c r="E65" s="223"/>
      <c r="F65" s="222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" customHeight="1" hidden="1">
      <c r="A66" s="228"/>
      <c r="B66" s="222">
        <f>'В-42'!C66:C67</f>
        <v>0</v>
      </c>
      <c r="C66" s="223">
        <f>'В-42'!D66:D67</f>
        <v>0</v>
      </c>
      <c r="D66" s="224">
        <f>'В-42'!F66:F67</f>
        <v>0</v>
      </c>
      <c r="E66" s="223">
        <f>'В-42'!E66:E67</f>
        <v>0</v>
      </c>
      <c r="F66" s="222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" customHeight="1" hidden="1">
      <c r="A67" s="221"/>
      <c r="B67" s="222"/>
      <c r="C67" s="223"/>
      <c r="D67" s="224"/>
      <c r="E67" s="223"/>
      <c r="F67" s="222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" customHeight="1" hidden="1">
      <c r="A68" s="220"/>
      <c r="B68" s="222">
        <f>'В-42'!C68:C69</f>
        <v>0</v>
      </c>
      <c r="C68" s="223">
        <f>'В-42'!D68:D69</f>
        <v>0</v>
      </c>
      <c r="D68" s="224">
        <f>'В-42'!F68:F69</f>
        <v>0</v>
      </c>
      <c r="E68" s="223">
        <f>'В-42'!E68:E69</f>
        <v>0</v>
      </c>
      <c r="F68" s="222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" customHeight="1" hidden="1">
      <c r="A69" s="221"/>
      <c r="B69" s="222"/>
      <c r="C69" s="223"/>
      <c r="D69" s="224"/>
      <c r="E69" s="223"/>
      <c r="F69" s="222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" customHeight="1" hidden="1">
      <c r="A70" s="220"/>
      <c r="B70" s="222">
        <f>'В-42'!C70:C71</f>
        <v>0</v>
      </c>
      <c r="C70" s="223">
        <f>'В-42'!D70:D71</f>
        <v>0</v>
      </c>
      <c r="D70" s="224">
        <f>'В-42'!F70:F71</f>
        <v>0</v>
      </c>
      <c r="E70" s="223">
        <f>'В-42'!E70:E71</f>
        <v>0</v>
      </c>
      <c r="F70" s="222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" customHeight="1" hidden="1">
      <c r="A71" s="221"/>
      <c r="B71" s="222"/>
      <c r="C71" s="223"/>
      <c r="D71" s="224"/>
      <c r="E71" s="223"/>
      <c r="F71" s="222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" customHeight="1" hidden="1">
      <c r="A72" s="220"/>
      <c r="B72" s="222">
        <f>'В-42'!C72:C73</f>
        <v>0</v>
      </c>
      <c r="C72" s="223">
        <f>'В-42'!D72:D73</f>
        <v>0</v>
      </c>
      <c r="D72" s="224">
        <f>'В-42'!F72:F73</f>
        <v>0</v>
      </c>
      <c r="E72" s="223">
        <f>'В-42'!E72:E73</f>
        <v>0</v>
      </c>
      <c r="F72" s="222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" customHeight="1" hidden="1">
      <c r="A73" s="221"/>
      <c r="B73" s="222"/>
      <c r="C73" s="223"/>
      <c r="D73" s="224"/>
      <c r="E73" s="223"/>
      <c r="F73" s="222"/>
      <c r="G73" s="211"/>
      <c r="H73" s="211"/>
      <c r="I73" s="211"/>
      <c r="J73" s="211"/>
      <c r="K73" s="211"/>
      <c r="L73" s="211"/>
      <c r="M73" s="211"/>
      <c r="N73" s="211"/>
      <c r="O73" s="211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42:A43"/>
    <mergeCell ref="A44:A45"/>
    <mergeCell ref="A32:A33"/>
    <mergeCell ref="A34:A35"/>
    <mergeCell ref="A36:A37"/>
    <mergeCell ref="A38:A39"/>
    <mergeCell ref="A26:A27"/>
    <mergeCell ref="A28:A29"/>
    <mergeCell ref="A30:A31"/>
    <mergeCell ref="A40:A41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B10:B11"/>
    <mergeCell ref="B8:B9"/>
    <mergeCell ref="D10:D11"/>
    <mergeCell ref="C10:C11"/>
    <mergeCell ref="C8:C9"/>
    <mergeCell ref="B12:B13"/>
    <mergeCell ref="C12:C13"/>
    <mergeCell ref="D12:D13"/>
    <mergeCell ref="E12:E13"/>
    <mergeCell ref="F14:F15"/>
    <mergeCell ref="G14:G15"/>
    <mergeCell ref="G12:G13"/>
    <mergeCell ref="H12:H13"/>
    <mergeCell ref="F12:F13"/>
    <mergeCell ref="H14:H15"/>
    <mergeCell ref="B14:B15"/>
    <mergeCell ref="C14:C15"/>
    <mergeCell ref="D14:D15"/>
    <mergeCell ref="E14:E15"/>
    <mergeCell ref="I14:I15"/>
    <mergeCell ref="J12:J13"/>
    <mergeCell ref="K12:K13"/>
    <mergeCell ref="I12:I13"/>
    <mergeCell ref="J14:J15"/>
    <mergeCell ref="K14:K15"/>
    <mergeCell ref="N12:N13"/>
    <mergeCell ref="O12:O13"/>
    <mergeCell ref="L12:L13"/>
    <mergeCell ref="M12:M13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L18:L19"/>
    <mergeCell ref="M18:M19"/>
    <mergeCell ref="L20:L21"/>
    <mergeCell ref="M20:M21"/>
    <mergeCell ref="N18:N19"/>
    <mergeCell ref="O18:O19"/>
    <mergeCell ref="N20:N21"/>
    <mergeCell ref="O20:O21"/>
    <mergeCell ref="F22:F23"/>
    <mergeCell ref="G22:G23"/>
    <mergeCell ref="H20:H21"/>
    <mergeCell ref="I20:I21"/>
    <mergeCell ref="F20:F21"/>
    <mergeCell ref="G20:G21"/>
    <mergeCell ref="B22:B23"/>
    <mergeCell ref="C22:C23"/>
    <mergeCell ref="D22:D23"/>
    <mergeCell ref="E22:E23"/>
    <mergeCell ref="J22:J23"/>
    <mergeCell ref="K22:K23"/>
    <mergeCell ref="J20:J21"/>
    <mergeCell ref="K20:K21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N22:N23"/>
    <mergeCell ref="O22:O23"/>
    <mergeCell ref="N24:N25"/>
    <mergeCell ref="O24:O25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B26:B27"/>
    <mergeCell ref="C26:C27"/>
    <mergeCell ref="D26:D27"/>
    <mergeCell ref="E26:E27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N26:N27"/>
    <mergeCell ref="K26:K27"/>
    <mergeCell ref="L26:L27"/>
    <mergeCell ref="M26:M27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H34:H35"/>
    <mergeCell ref="I34:I35"/>
    <mergeCell ref="B34:B35"/>
    <mergeCell ref="C34:C35"/>
    <mergeCell ref="D34:D35"/>
    <mergeCell ref="E34:E35"/>
    <mergeCell ref="F34:F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8:J39"/>
    <mergeCell ref="K38:K39"/>
    <mergeCell ref="L38:L39"/>
    <mergeCell ref="L42:L43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H38:H39"/>
    <mergeCell ref="I36:I37"/>
    <mergeCell ref="B40:B41"/>
    <mergeCell ref="C40:C41"/>
    <mergeCell ref="D40:D41"/>
    <mergeCell ref="E40:E41"/>
    <mergeCell ref="F44:F45"/>
    <mergeCell ref="G44:G45"/>
    <mergeCell ref="F42:F43"/>
    <mergeCell ref="H42:H43"/>
    <mergeCell ref="D44:D45"/>
    <mergeCell ref="E44:E45"/>
    <mergeCell ref="B44:B45"/>
    <mergeCell ref="C44:C45"/>
    <mergeCell ref="B42:B43"/>
    <mergeCell ref="C42:C43"/>
    <mergeCell ref="D42:D43"/>
    <mergeCell ref="E42:E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A46:A47"/>
    <mergeCell ref="B46:B47"/>
    <mergeCell ref="C46:C47"/>
    <mergeCell ref="D46:D47"/>
    <mergeCell ref="O8:O9"/>
    <mergeCell ref="D8:D9"/>
    <mergeCell ref="E8:E9"/>
    <mergeCell ref="F8:L8"/>
    <mergeCell ref="M8:M9"/>
    <mergeCell ref="N8:N9"/>
    <mergeCell ref="G46:G47"/>
    <mergeCell ref="H46:H47"/>
    <mergeCell ref="M46:M47"/>
    <mergeCell ref="N46:N47"/>
    <mergeCell ref="I46:I47"/>
    <mergeCell ref="J46:J47"/>
    <mergeCell ref="K46:K47"/>
    <mergeCell ref="L46:L47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A52:A53"/>
    <mergeCell ref="B52:B53"/>
    <mergeCell ref="C52:C53"/>
    <mergeCell ref="D52:D53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L52:L53"/>
    <mergeCell ref="M52:M53"/>
    <mergeCell ref="G54:G55"/>
    <mergeCell ref="H54:H55"/>
    <mergeCell ref="K54:K55"/>
    <mergeCell ref="L54:L55"/>
    <mergeCell ref="M54:M55"/>
    <mergeCell ref="A54:A55"/>
    <mergeCell ref="B54:B55"/>
    <mergeCell ref="C54:C55"/>
    <mergeCell ref="D54:D55"/>
    <mergeCell ref="E54:E55"/>
    <mergeCell ref="F54:F55"/>
    <mergeCell ref="I54:I55"/>
    <mergeCell ref="J54:J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O56:O57"/>
    <mergeCell ref="H56:H57"/>
    <mergeCell ref="I56:I57"/>
    <mergeCell ref="J56:J57"/>
    <mergeCell ref="K56:K57"/>
    <mergeCell ref="L56:L57"/>
    <mergeCell ref="M56:M57"/>
    <mergeCell ref="A58:A59"/>
    <mergeCell ref="B58:B59"/>
    <mergeCell ref="C58:C59"/>
    <mergeCell ref="D58:D59"/>
    <mergeCell ref="K58:K59"/>
    <mergeCell ref="L58:L59"/>
    <mergeCell ref="E58:E59"/>
    <mergeCell ref="F58:F59"/>
    <mergeCell ref="G58:G59"/>
    <mergeCell ref="H58:H59"/>
    <mergeCell ref="I58:I59"/>
    <mergeCell ref="J58:J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N60:N61"/>
    <mergeCell ref="O60:O61"/>
    <mergeCell ref="H60:H61"/>
    <mergeCell ref="I60:I61"/>
    <mergeCell ref="J60:J61"/>
    <mergeCell ref="K60:K61"/>
    <mergeCell ref="L60:L61"/>
    <mergeCell ref="M60:M61"/>
    <mergeCell ref="G62:G63"/>
    <mergeCell ref="H62:H63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A1:O1"/>
    <mergeCell ref="A2:O2"/>
    <mergeCell ref="A3:O3"/>
    <mergeCell ref="A4:O4"/>
    <mergeCell ref="A70:A71"/>
    <mergeCell ref="B70:B71"/>
    <mergeCell ref="C70:C71"/>
    <mergeCell ref="D70:D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L70:L71"/>
    <mergeCell ref="E70:E71"/>
    <mergeCell ref="F70:F71"/>
    <mergeCell ref="G70:G71"/>
    <mergeCell ref="H70:H71"/>
    <mergeCell ref="I70:I71"/>
    <mergeCell ref="J70:J71"/>
    <mergeCell ref="K70:K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152</v>
      </c>
      <c r="F6" s="88"/>
      <c r="G6" s="88"/>
      <c r="H6" s="88" t="s">
        <v>151</v>
      </c>
      <c r="I6" s="88" t="s">
        <v>163</v>
      </c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2" customHeight="1">
      <c r="A14" s="237"/>
      <c r="B14" s="199">
        <f>'В-42'!C14:C15</f>
        <v>3</v>
      </c>
      <c r="C14" s="200" t="str">
        <f>'В-42'!D14:D15</f>
        <v>МАЕР   АЛЕКСАНДР</v>
      </c>
      <c r="D14" s="201" t="str">
        <f>'В-42'!F14:F15</f>
        <v>1-ю</v>
      </c>
      <c r="E14" s="200" t="str">
        <f>'В-42'!E14:E15</f>
        <v>Марьяновка</v>
      </c>
      <c r="F14" s="199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2" customHeight="1">
      <c r="A18" s="221"/>
      <c r="B18" s="230">
        <f>'В-42'!C18:C19</f>
        <v>5</v>
      </c>
      <c r="C18" s="235" t="str">
        <f>'В-42'!D18:D19</f>
        <v>МУСИН  РУСТАМ</v>
      </c>
      <c r="D18" s="236" t="str">
        <f>'В-42'!F18:F19</f>
        <v>б/р</v>
      </c>
      <c r="E18" s="235" t="str">
        <f>'В-42'!E18:E19</f>
        <v>ДЮСШ-19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ФИНК  МИХАИЛ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ht="12" customHeight="1">
      <c r="A22" s="221"/>
      <c r="B22" s="230">
        <f>'В-42'!C22:C23</f>
        <v>7</v>
      </c>
      <c r="C22" s="235" t="str">
        <f>'В-42'!D22:D23</f>
        <v>КОСНЫРЕВ  ЕГОР</v>
      </c>
      <c r="D22" s="236" t="str">
        <f>'В-42'!F22:F23</f>
        <v>б/р</v>
      </c>
      <c r="E22" s="235" t="str">
        <f>'В-42'!E22:E23</f>
        <v>ДЮСШ  РСБИ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8</v>
      </c>
      <c r="C24" s="223" t="str">
        <f>'В-42'!D24:D25</f>
        <v>ТУЛЕШЕВ  АНСАР</v>
      </c>
      <c r="D24" s="224" t="str">
        <f>'В-42'!F24:F25</f>
        <v>б/р</v>
      </c>
      <c r="E24" s="223" t="str">
        <f>'В-42'!E24:E25</f>
        <v>ДЮСШ-19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1:15" ht="12" customHeight="1">
      <c r="A26" s="221"/>
      <c r="B26" s="230">
        <f>'В-42'!C26:C27</f>
        <v>9</v>
      </c>
      <c r="C26" s="235" t="str">
        <f>'В-42'!D26:D27</f>
        <v>ТУРГАМБЕКОВ  ТИМУР</v>
      </c>
      <c r="D26" s="236" t="str">
        <f>'В-42'!F26:F27</f>
        <v>1-ю</v>
      </c>
      <c r="E26" s="235" t="str">
        <f>'В-42'!E26:E27</f>
        <v>ДЮСШ-19</v>
      </c>
      <c r="F26" s="230"/>
      <c r="G26" s="229"/>
      <c r="H26" s="229"/>
      <c r="I26" s="229"/>
      <c r="J26" s="229"/>
      <c r="K26" s="229"/>
      <c r="L26" s="229" t="s">
        <v>19</v>
      </c>
      <c r="M26" s="229"/>
      <c r="N26" s="229"/>
      <c r="O26" s="229"/>
    </row>
    <row r="27" spans="1:15" ht="16.5" customHeight="1">
      <c r="A27" s="231"/>
      <c r="B27" s="222"/>
      <c r="C27" s="223"/>
      <c r="D27" s="224"/>
      <c r="E27" s="223"/>
      <c r="F27" s="222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ht="12" customHeight="1">
      <c r="A28" s="231"/>
      <c r="B28" s="222">
        <f>'В-42'!C28:C29</f>
        <v>10</v>
      </c>
      <c r="C28" s="223" t="str">
        <f>'В-42'!D28:D29</f>
        <v>ЯЦЕНКО  ВЛАДИМИР</v>
      </c>
      <c r="D28" s="224" t="str">
        <f>'В-42'!F28:F29</f>
        <v>2-ю</v>
      </c>
      <c r="E28" s="223" t="str">
        <f>'В-42'!E28:E29</f>
        <v>СДЮСШОР</v>
      </c>
      <c r="F28" s="222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ht="12.75" customHeight="1" thickBot="1">
      <c r="A29" s="193"/>
      <c r="B29" s="196"/>
      <c r="C29" s="197"/>
      <c r="D29" s="198"/>
      <c r="E29" s="197"/>
      <c r="F29" s="196"/>
      <c r="G29" s="234"/>
      <c r="H29" s="234"/>
      <c r="I29" s="234"/>
      <c r="J29" s="234"/>
      <c r="K29" s="234"/>
      <c r="L29" s="234"/>
      <c r="M29" s="234"/>
      <c r="N29" s="234"/>
      <c r="O29" s="234"/>
    </row>
    <row r="30" spans="1:15" ht="12" customHeight="1">
      <c r="A30" s="221"/>
      <c r="B30" s="230">
        <f>'В-42'!C30:C31</f>
        <v>11</v>
      </c>
      <c r="C30" s="235" t="str">
        <f>'В-42'!D30:D31</f>
        <v>ДЕНИСЕВИЧ  СЕРГЕЙ</v>
      </c>
      <c r="D30" s="236" t="str">
        <f>'В-42'!F30:F31</f>
        <v>2-ю</v>
      </c>
      <c r="E30" s="235" t="str">
        <f>'В-42'!E30:E31</f>
        <v>ДЮСШ РСБИ</v>
      </c>
      <c r="F30" s="230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12" customHeight="1">
      <c r="A31" s="231"/>
      <c r="B31" s="222"/>
      <c r="C31" s="223"/>
      <c r="D31" s="224"/>
      <c r="E31" s="223"/>
      <c r="F31" s="222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12" customHeight="1">
      <c r="A32" s="231"/>
      <c r="B32" s="222">
        <f>'В-42'!C32:C33</f>
        <v>12</v>
      </c>
      <c r="C32" s="223" t="str">
        <f>'В-42'!D32:D33</f>
        <v>АШИРБАЕВ  ТИМУРЛАН</v>
      </c>
      <c r="D32" s="224" t="str">
        <f>'В-42'!F32:F33</f>
        <v>2-ю</v>
      </c>
      <c r="E32" s="223" t="str">
        <f>'В-42'!E32:E33</f>
        <v>ДЮСШ им. Крикухи Ю.А.</v>
      </c>
      <c r="F32" s="222"/>
      <c r="G32" s="211"/>
      <c r="H32" s="211"/>
      <c r="I32" s="211"/>
      <c r="J32" s="211"/>
      <c r="K32" s="211"/>
      <c r="L32" s="211" t="s">
        <v>19</v>
      </c>
      <c r="M32" s="211"/>
      <c r="N32" s="211"/>
      <c r="O32" s="211"/>
    </row>
    <row r="33" spans="1:15" ht="12.75" customHeight="1" thickBot="1">
      <c r="A33" s="193"/>
      <c r="B33" s="196"/>
      <c r="C33" s="197"/>
      <c r="D33" s="198"/>
      <c r="E33" s="197"/>
      <c r="F33" s="196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ht="12" customHeight="1">
      <c r="A34" s="221"/>
      <c r="B34" s="230">
        <f>'В-42'!C34:C35</f>
        <v>0</v>
      </c>
      <c r="C34" s="235">
        <f>'В-42'!D34:D35</f>
        <v>0</v>
      </c>
      <c r="D34" s="236">
        <f>'В-42'!F34:F35</f>
        <v>0</v>
      </c>
      <c r="E34" s="235">
        <f>'В-42'!E34:E35</f>
        <v>0</v>
      </c>
      <c r="F34" s="230"/>
      <c r="G34" s="229"/>
      <c r="H34" s="229"/>
      <c r="I34" s="229"/>
      <c r="J34" s="229"/>
      <c r="K34" s="229"/>
      <c r="L34" s="229"/>
      <c r="M34" s="229"/>
      <c r="N34" s="229"/>
      <c r="O34" s="229"/>
    </row>
    <row r="35" spans="1:15" ht="12" customHeight="1">
      <c r="A35" s="231"/>
      <c r="B35" s="222"/>
      <c r="C35" s="223"/>
      <c r="D35" s="224"/>
      <c r="E35" s="223"/>
      <c r="F35" s="222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" customHeight="1">
      <c r="A36" s="231"/>
      <c r="B36" s="222">
        <f>'В-42'!C36:C37</f>
        <v>0</v>
      </c>
      <c r="C36" s="223">
        <f>'В-42'!D36:D37</f>
        <v>0</v>
      </c>
      <c r="D36" s="224">
        <f>'В-42'!F36:F37</f>
        <v>0</v>
      </c>
      <c r="E36" s="223">
        <f>'В-42'!E36:E37</f>
        <v>0</v>
      </c>
      <c r="F36" s="222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2.75" customHeight="1" thickBot="1">
      <c r="A37" s="193"/>
      <c r="B37" s="196"/>
      <c r="C37" s="197"/>
      <c r="D37" s="198"/>
      <c r="E37" s="197"/>
      <c r="F37" s="196"/>
      <c r="G37" s="234"/>
      <c r="H37" s="234"/>
      <c r="I37" s="234"/>
      <c r="J37" s="234"/>
      <c r="K37" s="234"/>
      <c r="L37" s="234"/>
      <c r="M37" s="234"/>
      <c r="N37" s="234"/>
      <c r="O37" s="234"/>
    </row>
    <row r="38" spans="1:15" ht="12" customHeight="1">
      <c r="A38" s="221"/>
      <c r="B38" s="230">
        <f>'В-42'!C38:C39</f>
        <v>0</v>
      </c>
      <c r="C38" s="235">
        <f>'В-42'!D38:D39</f>
        <v>0</v>
      </c>
      <c r="D38" s="236">
        <f>'В-42'!F38:F39</f>
        <v>0</v>
      </c>
      <c r="E38" s="235">
        <f>'В-42'!E38:E39</f>
        <v>0</v>
      </c>
      <c r="F38" s="230"/>
      <c r="G38" s="229"/>
      <c r="H38" s="229"/>
      <c r="I38" s="229"/>
      <c r="J38" s="229"/>
      <c r="K38" s="229"/>
      <c r="L38" s="229"/>
      <c r="M38" s="229"/>
      <c r="N38" s="229"/>
      <c r="O38" s="229"/>
    </row>
    <row r="39" spans="1:15" ht="12" customHeight="1">
      <c r="A39" s="231"/>
      <c r="B39" s="222"/>
      <c r="C39" s="223"/>
      <c r="D39" s="224"/>
      <c r="E39" s="223"/>
      <c r="F39" s="222"/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ht="12" customHeight="1">
      <c r="A40" s="231"/>
      <c r="B40" s="222">
        <f>'В-42'!C40:C41</f>
        <v>0</v>
      </c>
      <c r="C40" s="223">
        <f>'В-42'!D40:D41</f>
        <v>0</v>
      </c>
      <c r="D40" s="224">
        <f>'В-42'!F40:F41</f>
        <v>0</v>
      </c>
      <c r="E40" s="223">
        <f>'В-42'!E40:E41</f>
        <v>0</v>
      </c>
      <c r="F40" s="222"/>
      <c r="G40" s="211"/>
      <c r="H40" s="211"/>
      <c r="I40" s="211"/>
      <c r="J40" s="211"/>
      <c r="K40" s="211"/>
      <c r="L40" s="211"/>
      <c r="M40" s="211"/>
      <c r="N40" s="211"/>
      <c r="O40" s="211"/>
    </row>
    <row r="41" spans="1:15" ht="12.75" customHeight="1" thickBot="1">
      <c r="A41" s="193"/>
      <c r="B41" s="196"/>
      <c r="C41" s="197"/>
      <c r="D41" s="198"/>
      <c r="E41" s="197"/>
      <c r="F41" s="196"/>
      <c r="G41" s="234"/>
      <c r="H41" s="234"/>
      <c r="I41" s="234"/>
      <c r="J41" s="234"/>
      <c r="K41" s="234"/>
      <c r="L41" s="234"/>
      <c r="M41" s="234"/>
      <c r="N41" s="234"/>
      <c r="O41" s="234"/>
    </row>
    <row r="42" spans="1:15" ht="12" customHeight="1">
      <c r="A42" s="221"/>
      <c r="B42" s="230">
        <f>'В-42'!C42:C43</f>
        <v>0</v>
      </c>
      <c r="C42" s="235">
        <f>'В-42'!D42:D43</f>
        <v>0</v>
      </c>
      <c r="D42" s="236">
        <f>'В-42'!F42:F43</f>
        <v>0</v>
      </c>
      <c r="E42" s="235">
        <f>'В-42'!E42:E43</f>
        <v>0</v>
      </c>
      <c r="F42" s="230"/>
      <c r="G42" s="229"/>
      <c r="H42" s="229"/>
      <c r="I42" s="229"/>
      <c r="J42" s="229"/>
      <c r="K42" s="229"/>
      <c r="L42" s="229"/>
      <c r="M42" s="229"/>
      <c r="N42" s="229"/>
      <c r="O42" s="229"/>
    </row>
    <row r="43" spans="1:15" ht="12" customHeight="1">
      <c r="A43" s="231"/>
      <c r="B43" s="222"/>
      <c r="C43" s="223"/>
      <c r="D43" s="224"/>
      <c r="E43" s="223"/>
      <c r="F43" s="222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1:15" ht="12" customHeight="1">
      <c r="A44" s="231"/>
      <c r="B44" s="222">
        <f>'В-42'!C44:C45</f>
        <v>0</v>
      </c>
      <c r="C44" s="223">
        <f>'В-42'!D44:D45</f>
        <v>0</v>
      </c>
      <c r="D44" s="224">
        <f>'В-42'!F44:F45</f>
        <v>0</v>
      </c>
      <c r="E44" s="223">
        <f>'В-42'!E44:E45</f>
        <v>0</v>
      </c>
      <c r="F44" s="222"/>
      <c r="G44" s="211"/>
      <c r="H44" s="211"/>
      <c r="I44" s="211"/>
      <c r="J44" s="211"/>
      <c r="K44" s="211"/>
      <c r="L44" s="211"/>
      <c r="M44" s="211"/>
      <c r="N44" s="211"/>
      <c r="O44" s="211"/>
    </row>
    <row r="45" spans="1:15" ht="12" customHeight="1" thickBot="1">
      <c r="A45" s="193"/>
      <c r="B45" s="196"/>
      <c r="C45" s="197"/>
      <c r="D45" s="198"/>
      <c r="E45" s="197"/>
      <c r="F45" s="196"/>
      <c r="G45" s="234"/>
      <c r="H45" s="234"/>
      <c r="I45" s="234"/>
      <c r="J45" s="234"/>
      <c r="K45" s="234"/>
      <c r="L45" s="234"/>
      <c r="M45" s="234"/>
      <c r="N45" s="234"/>
      <c r="O45" s="234"/>
    </row>
    <row r="46" spans="1:15" ht="12" customHeight="1">
      <c r="A46" s="237"/>
      <c r="B46" s="199">
        <f>'В-42'!C46:C47</f>
        <v>0</v>
      </c>
      <c r="C46" s="200">
        <f>'В-42'!D46:D47</f>
        <v>0</v>
      </c>
      <c r="D46" s="201">
        <f>'В-42'!F46:F47</f>
        <v>0</v>
      </c>
      <c r="E46" s="200">
        <f>'В-42'!E46:E47</f>
        <v>0</v>
      </c>
      <c r="F46" s="199"/>
      <c r="G46" s="204"/>
      <c r="H46" s="204"/>
      <c r="I46" s="204"/>
      <c r="J46" s="204"/>
      <c r="K46" s="204"/>
      <c r="L46" s="204"/>
      <c r="M46" s="204"/>
      <c r="N46" s="204"/>
      <c r="O46" s="204"/>
    </row>
    <row r="47" spans="1:15" ht="12" customHeight="1">
      <c r="A47" s="231"/>
      <c r="B47" s="222"/>
      <c r="C47" s="223"/>
      <c r="D47" s="224"/>
      <c r="E47" s="223"/>
      <c r="F47" s="222"/>
      <c r="G47" s="211"/>
      <c r="H47" s="211"/>
      <c r="I47" s="211"/>
      <c r="J47" s="211"/>
      <c r="K47" s="211"/>
      <c r="L47" s="211"/>
      <c r="M47" s="211"/>
      <c r="N47" s="211"/>
      <c r="O47" s="211"/>
    </row>
    <row r="48" spans="1:15" ht="12" customHeight="1">
      <c r="A48" s="220"/>
      <c r="B48" s="222">
        <f>'В-42'!C48:C49</f>
        <v>0</v>
      </c>
      <c r="C48" s="223">
        <f>'В-42'!D48:D49</f>
        <v>0</v>
      </c>
      <c r="D48" s="224">
        <f>'В-42'!F48:F49</f>
        <v>0</v>
      </c>
      <c r="E48" s="223">
        <f>'В-42'!E48:E49</f>
        <v>0</v>
      </c>
      <c r="F48" s="230"/>
      <c r="G48" s="229"/>
      <c r="H48" s="229"/>
      <c r="I48" s="229"/>
      <c r="J48" s="229"/>
      <c r="K48" s="229"/>
      <c r="L48" s="229"/>
      <c r="M48" s="229"/>
      <c r="N48" s="229"/>
      <c r="O48" s="229"/>
    </row>
    <row r="49" spans="1:15" ht="12" customHeight="1" thickBot="1">
      <c r="A49" s="238"/>
      <c r="B49" s="196"/>
      <c r="C49" s="197"/>
      <c r="D49" s="198"/>
      <c r="E49" s="197"/>
      <c r="F49" s="196"/>
      <c r="G49" s="234"/>
      <c r="H49" s="234"/>
      <c r="I49" s="234"/>
      <c r="J49" s="234"/>
      <c r="K49" s="234"/>
      <c r="L49" s="234"/>
      <c r="M49" s="234"/>
      <c r="N49" s="234"/>
      <c r="O49" s="234"/>
    </row>
    <row r="50" spans="1:15" ht="12" customHeight="1">
      <c r="A50" s="239"/>
      <c r="B50" s="199">
        <f>'В-42'!C50:C51</f>
        <v>0</v>
      </c>
      <c r="C50" s="200">
        <f>'В-42'!D50:D51</f>
        <v>0</v>
      </c>
      <c r="D50" s="201">
        <f>'В-42'!F50:F51</f>
        <v>0</v>
      </c>
      <c r="E50" s="200">
        <f>'В-42'!E50:E51</f>
        <v>0</v>
      </c>
      <c r="F50" s="199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2" customHeight="1">
      <c r="A51" s="221"/>
      <c r="B51" s="222"/>
      <c r="C51" s="223"/>
      <c r="D51" s="224"/>
      <c r="E51" s="223"/>
      <c r="F51" s="222"/>
      <c r="G51" s="211"/>
      <c r="H51" s="211"/>
      <c r="I51" s="211"/>
      <c r="J51" s="211"/>
      <c r="K51" s="211"/>
      <c r="L51" s="211"/>
      <c r="M51" s="211"/>
      <c r="N51" s="211"/>
      <c r="O51" s="211"/>
    </row>
    <row r="52" spans="1:15" ht="12" customHeight="1">
      <c r="A52" s="220"/>
      <c r="B52" s="222">
        <f>'В-42'!C52:C53</f>
        <v>0</v>
      </c>
      <c r="C52" s="223">
        <f>'В-42'!D52:D53</f>
        <v>0</v>
      </c>
      <c r="D52" s="224">
        <f>'В-42'!F52:F53</f>
        <v>0</v>
      </c>
      <c r="E52" s="223">
        <f>'В-42'!E52:E53</f>
        <v>0</v>
      </c>
      <c r="F52" s="230"/>
      <c r="G52" s="229"/>
      <c r="H52" s="229"/>
      <c r="I52" s="229"/>
      <c r="J52" s="229"/>
      <c r="K52" s="229"/>
      <c r="L52" s="229"/>
      <c r="M52" s="229"/>
      <c r="N52" s="229"/>
      <c r="O52" s="229"/>
    </row>
    <row r="53" spans="1:15" ht="12" customHeight="1" thickBot="1">
      <c r="A53" s="238"/>
      <c r="B53" s="196"/>
      <c r="C53" s="197"/>
      <c r="D53" s="198"/>
      <c r="E53" s="197"/>
      <c r="F53" s="196"/>
      <c r="G53" s="234"/>
      <c r="H53" s="234"/>
      <c r="I53" s="234"/>
      <c r="J53" s="234"/>
      <c r="K53" s="234"/>
      <c r="L53" s="234"/>
      <c r="M53" s="234"/>
      <c r="N53" s="234"/>
      <c r="O53" s="234"/>
    </row>
    <row r="54" spans="1:15" ht="12" customHeight="1">
      <c r="A54" s="220"/>
      <c r="B54" s="230">
        <f>'В-42'!C54:C55</f>
        <v>0</v>
      </c>
      <c r="C54" s="235">
        <f>'В-42'!D54:D55</f>
        <v>0</v>
      </c>
      <c r="D54" s="236">
        <f>'В-42'!F54:F55</f>
        <v>0</v>
      </c>
      <c r="E54" s="235">
        <f>'В-42'!E54:E55</f>
        <v>0</v>
      </c>
      <c r="F54" s="230"/>
      <c r="G54" s="229"/>
      <c r="H54" s="229"/>
      <c r="I54" s="229"/>
      <c r="J54" s="229"/>
      <c r="K54" s="229"/>
      <c r="L54" s="229"/>
      <c r="M54" s="229"/>
      <c r="N54" s="229"/>
      <c r="O54" s="229"/>
    </row>
    <row r="55" spans="1:15" ht="12" customHeight="1">
      <c r="A55" s="221"/>
      <c r="B55" s="222"/>
      <c r="C55" s="223"/>
      <c r="D55" s="224"/>
      <c r="E55" s="223"/>
      <c r="F55" s="222"/>
      <c r="G55" s="211"/>
      <c r="H55" s="211"/>
      <c r="I55" s="211"/>
      <c r="J55" s="211"/>
      <c r="K55" s="211"/>
      <c r="L55" s="211"/>
      <c r="M55" s="211"/>
      <c r="N55" s="211"/>
      <c r="O55" s="211"/>
    </row>
    <row r="56" spans="1:15" ht="12" customHeight="1">
      <c r="A56" s="228"/>
      <c r="B56" s="222">
        <f>'В-42'!C56:C57</f>
        <v>0</v>
      </c>
      <c r="C56" s="223">
        <f>'В-42'!D56:D57</f>
        <v>0</v>
      </c>
      <c r="D56" s="224">
        <f>'В-42'!F56:F57</f>
        <v>0</v>
      </c>
      <c r="E56" s="223">
        <f>'В-42'!E56:E57</f>
        <v>0</v>
      </c>
      <c r="F56" s="222"/>
      <c r="G56" s="211"/>
      <c r="H56" s="211"/>
      <c r="I56" s="211"/>
      <c r="J56" s="211"/>
      <c r="K56" s="211"/>
      <c r="L56" s="211"/>
      <c r="M56" s="211"/>
      <c r="N56" s="211"/>
      <c r="O56" s="211"/>
    </row>
    <row r="57" spans="1:15" ht="12" customHeight="1" thickBot="1">
      <c r="A57" s="238"/>
      <c r="B57" s="196"/>
      <c r="C57" s="197"/>
      <c r="D57" s="198"/>
      <c r="E57" s="197"/>
      <c r="F57" s="196"/>
      <c r="G57" s="234"/>
      <c r="H57" s="234"/>
      <c r="I57" s="234"/>
      <c r="J57" s="234"/>
      <c r="K57" s="234"/>
      <c r="L57" s="234"/>
      <c r="M57" s="234"/>
      <c r="N57" s="234"/>
      <c r="O57" s="234"/>
    </row>
    <row r="58" spans="1:15" ht="12" customHeight="1">
      <c r="A58" s="220"/>
      <c r="B58" s="230">
        <f>'В-42'!C58:C59</f>
        <v>0</v>
      </c>
      <c r="C58" s="235">
        <f>'В-42'!D58:D59</f>
        <v>0</v>
      </c>
      <c r="D58" s="236">
        <f>'В-42'!F58:F59</f>
        <v>0</v>
      </c>
      <c r="E58" s="235">
        <f>'В-42'!E58:E59</f>
        <v>0</v>
      </c>
      <c r="F58" s="230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" customHeight="1">
      <c r="A59" s="221"/>
      <c r="B59" s="222"/>
      <c r="C59" s="223"/>
      <c r="D59" s="224"/>
      <c r="E59" s="223"/>
      <c r="F59" s="222"/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12" customHeight="1">
      <c r="A60" s="228"/>
      <c r="B60" s="222">
        <f>'В-42'!C60:C61</f>
        <v>0</v>
      </c>
      <c r="C60" s="223">
        <f>'В-42'!D60:D61</f>
        <v>0</v>
      </c>
      <c r="D60" s="224">
        <f>'В-42'!F60:F61</f>
        <v>0</v>
      </c>
      <c r="E60" s="223">
        <f>'В-42'!E60:E61</f>
        <v>0</v>
      </c>
      <c r="F60" s="222"/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12" customHeight="1" thickBot="1">
      <c r="A61" s="238"/>
      <c r="B61" s="196"/>
      <c r="C61" s="197"/>
      <c r="D61" s="198"/>
      <c r="E61" s="197"/>
      <c r="F61" s="196"/>
      <c r="G61" s="234"/>
      <c r="H61" s="234"/>
      <c r="I61" s="234"/>
      <c r="J61" s="234"/>
      <c r="K61" s="234"/>
      <c r="L61" s="234"/>
      <c r="M61" s="234"/>
      <c r="N61" s="234"/>
      <c r="O61" s="234"/>
    </row>
    <row r="62" spans="1:15" ht="12" customHeight="1">
      <c r="A62" s="220"/>
      <c r="B62" s="230">
        <f>'В-42'!C62:C63</f>
        <v>0</v>
      </c>
      <c r="C62" s="235">
        <f>'В-42'!D62:D63</f>
        <v>0</v>
      </c>
      <c r="D62" s="236">
        <f>'В-42'!F62:F63</f>
        <v>0</v>
      </c>
      <c r="E62" s="235">
        <f>'В-42'!E62:E63</f>
        <v>0</v>
      </c>
      <c r="F62" s="230"/>
      <c r="G62" s="229"/>
      <c r="H62" s="229"/>
      <c r="I62" s="229"/>
      <c r="J62" s="229"/>
      <c r="K62" s="229"/>
      <c r="L62" s="229"/>
      <c r="M62" s="229"/>
      <c r="N62" s="229"/>
      <c r="O62" s="229"/>
    </row>
    <row r="63" spans="1:15" ht="12" customHeight="1">
      <c r="A63" s="221"/>
      <c r="B63" s="222"/>
      <c r="C63" s="223"/>
      <c r="D63" s="224"/>
      <c r="E63" s="223"/>
      <c r="F63" s="222"/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12" customHeight="1">
      <c r="A64" s="228"/>
      <c r="B64" s="222">
        <f>'В-42'!C64:C65</f>
        <v>0</v>
      </c>
      <c r="C64" s="223">
        <f>'В-42'!D64:D65</f>
        <v>0</v>
      </c>
      <c r="D64" s="224">
        <f>'В-42'!F64:F65</f>
        <v>0</v>
      </c>
      <c r="E64" s="223">
        <f>'В-42'!E64:E65</f>
        <v>0</v>
      </c>
      <c r="F64" s="222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" customHeight="1" thickBot="1">
      <c r="A65" s="238"/>
      <c r="B65" s="196"/>
      <c r="C65" s="197"/>
      <c r="D65" s="198"/>
      <c r="E65" s="197"/>
      <c r="F65" s="196"/>
      <c r="G65" s="234"/>
      <c r="H65" s="234"/>
      <c r="I65" s="234"/>
      <c r="J65" s="234"/>
      <c r="K65" s="234"/>
      <c r="L65" s="234"/>
      <c r="M65" s="234"/>
      <c r="N65" s="234"/>
      <c r="O65" s="234"/>
    </row>
    <row r="66" spans="1:15" ht="12" customHeight="1">
      <c r="A66" s="220"/>
      <c r="B66" s="230">
        <f>'В-42'!C66:C67</f>
        <v>0</v>
      </c>
      <c r="C66" s="235">
        <f>'В-42'!D66:D67</f>
        <v>0</v>
      </c>
      <c r="D66" s="236">
        <f>'В-42'!F66:F67</f>
        <v>0</v>
      </c>
      <c r="E66" s="235">
        <f>'В-42'!E66:E67</f>
        <v>0</v>
      </c>
      <c r="F66" s="230"/>
      <c r="G66" s="229"/>
      <c r="H66" s="229"/>
      <c r="I66" s="229"/>
      <c r="J66" s="229"/>
      <c r="K66" s="229"/>
      <c r="L66" s="229"/>
      <c r="M66" s="229"/>
      <c r="N66" s="229"/>
      <c r="O66" s="229"/>
    </row>
    <row r="67" spans="1:15" ht="12" customHeight="1">
      <c r="A67" s="221"/>
      <c r="B67" s="222"/>
      <c r="C67" s="223"/>
      <c r="D67" s="224"/>
      <c r="E67" s="223"/>
      <c r="F67" s="222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" customHeight="1">
      <c r="A68" s="228"/>
      <c r="B68" s="222">
        <f>'В-42'!C68:C69</f>
        <v>0</v>
      </c>
      <c r="C68" s="223">
        <f>'В-42'!D68:D69</f>
        <v>0</v>
      </c>
      <c r="D68" s="224">
        <f>'В-42'!F68:F69</f>
        <v>0</v>
      </c>
      <c r="E68" s="223">
        <f>'В-42'!E68:E69</f>
        <v>0</v>
      </c>
      <c r="F68" s="222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" customHeight="1" thickBot="1">
      <c r="A69" s="238"/>
      <c r="B69" s="196"/>
      <c r="C69" s="197"/>
      <c r="D69" s="198"/>
      <c r="E69" s="197"/>
      <c r="F69" s="196"/>
      <c r="G69" s="234"/>
      <c r="H69" s="234"/>
      <c r="I69" s="234"/>
      <c r="J69" s="234"/>
      <c r="K69" s="234"/>
      <c r="L69" s="234"/>
      <c r="M69" s="234"/>
      <c r="N69" s="234"/>
      <c r="O69" s="234"/>
    </row>
    <row r="70" spans="1:15" ht="12" customHeight="1">
      <c r="A70" s="220"/>
      <c r="B70" s="230">
        <f>'В-42'!C70:C71</f>
        <v>0</v>
      </c>
      <c r="C70" s="235">
        <f>'В-42'!D70:D71</f>
        <v>0</v>
      </c>
      <c r="D70" s="236">
        <f>'В-42'!F70:F71</f>
        <v>0</v>
      </c>
      <c r="E70" s="235">
        <f>'В-42'!E70:E71</f>
        <v>0</v>
      </c>
      <c r="F70" s="230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1:15" ht="12" customHeight="1">
      <c r="A71" s="221"/>
      <c r="B71" s="222"/>
      <c r="C71" s="223"/>
      <c r="D71" s="224"/>
      <c r="E71" s="223"/>
      <c r="F71" s="222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" customHeight="1">
      <c r="A72" s="220"/>
      <c r="B72" s="222">
        <f>'В-42'!C72:C73</f>
        <v>0</v>
      </c>
      <c r="C72" s="223">
        <f>'В-42'!D72:D73</f>
        <v>0</v>
      </c>
      <c r="D72" s="224">
        <f>'В-42'!F72:F73</f>
        <v>0</v>
      </c>
      <c r="E72" s="223">
        <f>'В-42'!E72:E73</f>
        <v>0</v>
      </c>
      <c r="F72" s="222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" customHeight="1">
      <c r="A73" s="221"/>
      <c r="B73" s="222"/>
      <c r="C73" s="223"/>
      <c r="D73" s="224"/>
      <c r="E73" s="223"/>
      <c r="F73" s="222"/>
      <c r="G73" s="211"/>
      <c r="H73" s="211"/>
      <c r="I73" s="211"/>
      <c r="J73" s="211"/>
      <c r="K73" s="211"/>
      <c r="L73" s="211"/>
      <c r="M73" s="211"/>
      <c r="N73" s="211"/>
      <c r="O73" s="211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O72:O73"/>
    <mergeCell ref="G72:G73"/>
    <mergeCell ref="H72:H73"/>
    <mergeCell ref="I72:I73"/>
    <mergeCell ref="J72:J73"/>
    <mergeCell ref="K72:K73"/>
    <mergeCell ref="L72:L73"/>
    <mergeCell ref="E72:E73"/>
    <mergeCell ref="F72:F73"/>
    <mergeCell ref="M72:M73"/>
    <mergeCell ref="N72:N73"/>
    <mergeCell ref="A72:A73"/>
    <mergeCell ref="B72:B73"/>
    <mergeCell ref="C72:C73"/>
    <mergeCell ref="D72:D73"/>
    <mergeCell ref="L70:L71"/>
    <mergeCell ref="M70:M71"/>
    <mergeCell ref="N70:N71"/>
    <mergeCell ref="O70:O71"/>
    <mergeCell ref="H70:H71"/>
    <mergeCell ref="I70:I71"/>
    <mergeCell ref="J70:J71"/>
    <mergeCell ref="K70:K71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L66:L67"/>
    <mergeCell ref="M66:M67"/>
    <mergeCell ref="N66:N67"/>
    <mergeCell ref="O66:O67"/>
    <mergeCell ref="H66:H67"/>
    <mergeCell ref="I66:I67"/>
    <mergeCell ref="J66:J67"/>
    <mergeCell ref="K66:K67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L62:L63"/>
    <mergeCell ref="M62:M63"/>
    <mergeCell ref="N62:N63"/>
    <mergeCell ref="O62:O63"/>
    <mergeCell ref="H62:H63"/>
    <mergeCell ref="I62:I63"/>
    <mergeCell ref="J62:J63"/>
    <mergeCell ref="K62:K63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L58:L59"/>
    <mergeCell ref="M58:M59"/>
    <mergeCell ref="N58:N59"/>
    <mergeCell ref="O58:O59"/>
    <mergeCell ref="H58:H59"/>
    <mergeCell ref="I58:I59"/>
    <mergeCell ref="J58:J59"/>
    <mergeCell ref="K58:K59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L54:L55"/>
    <mergeCell ref="M54:M55"/>
    <mergeCell ref="N54:N55"/>
    <mergeCell ref="O54:O55"/>
    <mergeCell ref="H54:H55"/>
    <mergeCell ref="I54:I55"/>
    <mergeCell ref="J54:J55"/>
    <mergeCell ref="K54:K55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L50:L51"/>
    <mergeCell ref="M50:M51"/>
    <mergeCell ref="N50:N51"/>
    <mergeCell ref="O50:O51"/>
    <mergeCell ref="H50:H51"/>
    <mergeCell ref="I50:I51"/>
    <mergeCell ref="J50:J51"/>
    <mergeCell ref="K50:K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L46:L47"/>
    <mergeCell ref="M46:M47"/>
    <mergeCell ref="N46:N47"/>
    <mergeCell ref="O46:O47"/>
    <mergeCell ref="H46:H47"/>
    <mergeCell ref="I46:I47"/>
    <mergeCell ref="J46:J47"/>
    <mergeCell ref="K46:K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L42:L43"/>
    <mergeCell ref="M42:M43"/>
    <mergeCell ref="N42:N43"/>
    <mergeCell ref="O42:O43"/>
    <mergeCell ref="H42:H43"/>
    <mergeCell ref="I42:I43"/>
    <mergeCell ref="J42:J43"/>
    <mergeCell ref="K42:K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26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2" customHeight="1">
      <c r="A14" s="237"/>
      <c r="B14" s="199">
        <f>'В-42'!C14:C15</f>
        <v>3</v>
      </c>
      <c r="C14" s="200" t="str">
        <f>'В-42'!D14:D15</f>
        <v>МАЕР   АЛЕКСАНДР</v>
      </c>
      <c r="D14" s="201" t="str">
        <f>'В-42'!F14:F15</f>
        <v>1-ю</v>
      </c>
      <c r="E14" s="200" t="str">
        <f>'В-42'!E14:E15</f>
        <v>Марьяновка</v>
      </c>
      <c r="F14" s="199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2" customHeight="1">
      <c r="A18" s="221"/>
      <c r="B18" s="230">
        <f>'В-42'!C18:C19</f>
        <v>5</v>
      </c>
      <c r="C18" s="235" t="str">
        <f>'В-42'!D18:D19</f>
        <v>МУСИН  РУСТАМ</v>
      </c>
      <c r="D18" s="236" t="str">
        <f>'В-42'!F18:F19</f>
        <v>б/р</v>
      </c>
      <c r="E18" s="235" t="str">
        <f>'В-42'!E18:E19</f>
        <v>ДЮСШ-19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ФИНК  МИХАИЛ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ht="12" customHeight="1">
      <c r="A22" s="221"/>
      <c r="B22" s="230">
        <f>'В-42'!C22:C23</f>
        <v>7</v>
      </c>
      <c r="C22" s="235" t="str">
        <f>'В-42'!D22:D23</f>
        <v>КОСНЫРЕВ  ЕГОР</v>
      </c>
      <c r="D22" s="236" t="str">
        <f>'В-42'!F22:F23</f>
        <v>б/р</v>
      </c>
      <c r="E22" s="235" t="str">
        <f>'В-42'!E22:E23</f>
        <v>ДЮСШ  РСБИ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8</v>
      </c>
      <c r="C24" s="223" t="str">
        <f>'В-42'!D24:D25</f>
        <v>ТУЛЕШЕВ  АНСАР</v>
      </c>
      <c r="D24" s="224" t="str">
        <f>'В-42'!F24:F25</f>
        <v>б/р</v>
      </c>
      <c r="E24" s="223" t="str">
        <f>'В-42'!E24:E25</f>
        <v>ДЮСШ-19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1:15" ht="12" customHeight="1">
      <c r="A26" s="221"/>
      <c r="B26" s="230">
        <f>'В-42'!C26:C27</f>
        <v>9</v>
      </c>
      <c r="C26" s="235" t="str">
        <f>'В-42'!D26:D27</f>
        <v>ТУРГАМБЕКОВ  ТИМУР</v>
      </c>
      <c r="D26" s="236" t="str">
        <f>'В-42'!F26:F27</f>
        <v>1-ю</v>
      </c>
      <c r="E26" s="235" t="str">
        <f>'В-42'!E26:E27</f>
        <v>ДЮСШ-19</v>
      </c>
      <c r="F26" s="230"/>
      <c r="G26" s="229"/>
      <c r="H26" s="229"/>
      <c r="I26" s="229"/>
      <c r="J26" s="229"/>
      <c r="K26" s="229"/>
      <c r="L26" s="229" t="s">
        <v>19</v>
      </c>
      <c r="M26" s="229"/>
      <c r="N26" s="229"/>
      <c r="O26" s="229"/>
    </row>
    <row r="27" spans="1:15" ht="16.5" customHeight="1">
      <c r="A27" s="231"/>
      <c r="B27" s="222"/>
      <c r="C27" s="223"/>
      <c r="D27" s="224"/>
      <c r="E27" s="223"/>
      <c r="F27" s="222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ht="12" customHeight="1">
      <c r="A28" s="231"/>
      <c r="B28" s="222">
        <f>'В-42'!C28:C29</f>
        <v>10</v>
      </c>
      <c r="C28" s="223" t="str">
        <f>'В-42'!D28:D29</f>
        <v>ЯЦЕНКО  ВЛАДИМИР</v>
      </c>
      <c r="D28" s="224" t="str">
        <f>'В-42'!F28:F29</f>
        <v>2-ю</v>
      </c>
      <c r="E28" s="223" t="str">
        <f>'В-42'!E28:E29</f>
        <v>СДЮСШОР</v>
      </c>
      <c r="F28" s="222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ht="12.75" customHeight="1" thickBot="1">
      <c r="A29" s="193"/>
      <c r="B29" s="196"/>
      <c r="C29" s="197"/>
      <c r="D29" s="198"/>
      <c r="E29" s="197"/>
      <c r="F29" s="196"/>
      <c r="G29" s="234"/>
      <c r="H29" s="234"/>
      <c r="I29" s="234"/>
      <c r="J29" s="234"/>
      <c r="K29" s="234"/>
      <c r="L29" s="234"/>
      <c r="M29" s="234"/>
      <c r="N29" s="234"/>
      <c r="O29" s="234"/>
    </row>
    <row r="30" spans="1:15" ht="12" customHeight="1">
      <c r="A30" s="221"/>
      <c r="B30" s="230">
        <f>'В-42'!C30:C31</f>
        <v>11</v>
      </c>
      <c r="C30" s="235" t="str">
        <f>'В-42'!D30:D31</f>
        <v>ДЕНИСЕВИЧ  СЕРГЕЙ</v>
      </c>
      <c r="D30" s="236" t="str">
        <f>'В-42'!F30:F31</f>
        <v>2-ю</v>
      </c>
      <c r="E30" s="235" t="str">
        <f>'В-42'!E30:E31</f>
        <v>ДЮСШ РСБИ</v>
      </c>
      <c r="F30" s="230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12" customHeight="1">
      <c r="A31" s="231"/>
      <c r="B31" s="222"/>
      <c r="C31" s="223"/>
      <c r="D31" s="224"/>
      <c r="E31" s="223"/>
      <c r="F31" s="222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12" customHeight="1">
      <c r="A32" s="231"/>
      <c r="B32" s="222">
        <f>'В-42'!C32:C33</f>
        <v>12</v>
      </c>
      <c r="C32" s="223" t="str">
        <f>'В-42'!D32:D33</f>
        <v>АШИРБАЕВ  ТИМУРЛАН</v>
      </c>
      <c r="D32" s="224" t="str">
        <f>'В-42'!F32:F33</f>
        <v>2-ю</v>
      </c>
      <c r="E32" s="223" t="str">
        <f>'В-42'!E32:E33</f>
        <v>ДЮСШ им. Крикухи Ю.А.</v>
      </c>
      <c r="F32" s="222"/>
      <c r="G32" s="211"/>
      <c r="H32" s="211"/>
      <c r="I32" s="211"/>
      <c r="J32" s="211"/>
      <c r="K32" s="211"/>
      <c r="L32" s="211" t="s">
        <v>19</v>
      </c>
      <c r="M32" s="211"/>
      <c r="N32" s="211"/>
      <c r="O32" s="211"/>
    </row>
    <row r="33" spans="1:15" ht="12.75" customHeight="1" thickBot="1">
      <c r="A33" s="193"/>
      <c r="B33" s="196"/>
      <c r="C33" s="197"/>
      <c r="D33" s="198"/>
      <c r="E33" s="197"/>
      <c r="F33" s="196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ht="12" customHeight="1">
      <c r="A34" s="221"/>
      <c r="B34" s="230">
        <f>'В-42'!C34:C35</f>
        <v>0</v>
      </c>
      <c r="C34" s="235">
        <f>'В-42'!D34:D35</f>
        <v>0</v>
      </c>
      <c r="D34" s="236">
        <f>'В-42'!F34:F35</f>
        <v>0</v>
      </c>
      <c r="E34" s="235">
        <f>'В-42'!E34:E35</f>
        <v>0</v>
      </c>
      <c r="F34" s="230"/>
      <c r="G34" s="229"/>
      <c r="H34" s="229"/>
      <c r="I34" s="229"/>
      <c r="J34" s="229"/>
      <c r="K34" s="229"/>
      <c r="L34" s="229"/>
      <c r="M34" s="229"/>
      <c r="N34" s="229"/>
      <c r="O34" s="229"/>
    </row>
    <row r="35" spans="1:15" ht="12" customHeight="1">
      <c r="A35" s="231"/>
      <c r="B35" s="222"/>
      <c r="C35" s="223"/>
      <c r="D35" s="224"/>
      <c r="E35" s="223"/>
      <c r="F35" s="222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" customHeight="1">
      <c r="A36" s="231"/>
      <c r="B36" s="222">
        <f>'В-42'!C36:C37</f>
        <v>0</v>
      </c>
      <c r="C36" s="223">
        <f>'В-42'!D36:D37</f>
        <v>0</v>
      </c>
      <c r="D36" s="224">
        <f>'В-42'!F36:F37</f>
        <v>0</v>
      </c>
      <c r="E36" s="223">
        <f>'В-42'!E36:E37</f>
        <v>0</v>
      </c>
      <c r="F36" s="222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2.75" customHeight="1" thickBot="1">
      <c r="A37" s="193"/>
      <c r="B37" s="196"/>
      <c r="C37" s="197"/>
      <c r="D37" s="198"/>
      <c r="E37" s="197"/>
      <c r="F37" s="196"/>
      <c r="G37" s="234"/>
      <c r="H37" s="234"/>
      <c r="I37" s="234"/>
      <c r="J37" s="234"/>
      <c r="K37" s="234"/>
      <c r="L37" s="234"/>
      <c r="M37" s="234"/>
      <c r="N37" s="234"/>
      <c r="O37" s="234"/>
    </row>
    <row r="38" spans="1:15" ht="12" customHeight="1">
      <c r="A38" s="221"/>
      <c r="B38" s="230">
        <f>'В-42'!C38:C39</f>
        <v>0</v>
      </c>
      <c r="C38" s="235">
        <f>'В-42'!D38:D39</f>
        <v>0</v>
      </c>
      <c r="D38" s="236">
        <f>'В-42'!F38:F39</f>
        <v>0</v>
      </c>
      <c r="E38" s="235">
        <f>'В-42'!E38:E39</f>
        <v>0</v>
      </c>
      <c r="F38" s="230"/>
      <c r="G38" s="229"/>
      <c r="H38" s="229"/>
      <c r="I38" s="229"/>
      <c r="J38" s="229"/>
      <c r="K38" s="229"/>
      <c r="L38" s="229"/>
      <c r="M38" s="229"/>
      <c r="N38" s="229"/>
      <c r="O38" s="229"/>
    </row>
    <row r="39" spans="1:15" ht="12" customHeight="1">
      <c r="A39" s="231"/>
      <c r="B39" s="222"/>
      <c r="C39" s="223"/>
      <c r="D39" s="224"/>
      <c r="E39" s="223"/>
      <c r="F39" s="222"/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ht="12" customHeight="1">
      <c r="A40" s="231"/>
      <c r="B40" s="222">
        <f>'В-42'!C40:C41</f>
        <v>0</v>
      </c>
      <c r="C40" s="223">
        <f>'В-42'!D40:D41</f>
        <v>0</v>
      </c>
      <c r="D40" s="224">
        <f>'В-42'!F40:F41</f>
        <v>0</v>
      </c>
      <c r="E40" s="223">
        <f>'В-42'!E40:E41</f>
        <v>0</v>
      </c>
      <c r="F40" s="222"/>
      <c r="G40" s="211"/>
      <c r="H40" s="211"/>
      <c r="I40" s="211"/>
      <c r="J40" s="211"/>
      <c r="K40" s="211"/>
      <c r="L40" s="211"/>
      <c r="M40" s="211"/>
      <c r="N40" s="211"/>
      <c r="O40" s="211"/>
    </row>
    <row r="41" spans="1:15" ht="12.75" customHeight="1" thickBot="1">
      <c r="A41" s="193"/>
      <c r="B41" s="196"/>
      <c r="C41" s="197"/>
      <c r="D41" s="198"/>
      <c r="E41" s="197"/>
      <c r="F41" s="196"/>
      <c r="G41" s="234"/>
      <c r="H41" s="234"/>
      <c r="I41" s="234"/>
      <c r="J41" s="234"/>
      <c r="K41" s="234"/>
      <c r="L41" s="234"/>
      <c r="M41" s="234"/>
      <c r="N41" s="234"/>
      <c r="O41" s="234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O40:O41"/>
    <mergeCell ref="G40:G41"/>
    <mergeCell ref="H40:H41"/>
    <mergeCell ref="I40:I41"/>
    <mergeCell ref="J40:J41"/>
    <mergeCell ref="K40:K41"/>
    <mergeCell ref="L40:L41"/>
    <mergeCell ref="E40:E41"/>
    <mergeCell ref="F40:F41"/>
    <mergeCell ref="M40:M41"/>
    <mergeCell ref="N40:N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153</v>
      </c>
      <c r="F6" s="88"/>
      <c r="G6" s="88"/>
      <c r="H6" s="88" t="s">
        <v>151</v>
      </c>
      <c r="I6" s="88" t="s">
        <v>163</v>
      </c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2" customHeight="1">
      <c r="A14" s="237"/>
      <c r="B14" s="199">
        <f>'В-42'!C14:C15</f>
        <v>3</v>
      </c>
      <c r="C14" s="200" t="str">
        <f>'В-42'!D14:D15</f>
        <v>МАЕР   АЛЕКСАНДР</v>
      </c>
      <c r="D14" s="201" t="str">
        <f>'В-42'!F14:F15</f>
        <v>1-ю</v>
      </c>
      <c r="E14" s="200" t="str">
        <f>'В-42'!E14:E15</f>
        <v>Марьяновка</v>
      </c>
      <c r="F14" s="199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2" customHeight="1">
      <c r="A18" s="221"/>
      <c r="B18" s="230">
        <f>'В-42'!C18:C19</f>
        <v>5</v>
      </c>
      <c r="C18" s="235" t="str">
        <f>'В-42'!D18:D19</f>
        <v>МУСИН  РУСТАМ</v>
      </c>
      <c r="D18" s="236" t="str">
        <f>'В-42'!F18:F19</f>
        <v>б/р</v>
      </c>
      <c r="E18" s="235" t="str">
        <f>'В-42'!E18:E19</f>
        <v>ДЮСШ-19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ФИНК  МИХАИЛ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ht="12" customHeight="1">
      <c r="A22" s="221"/>
      <c r="B22" s="230">
        <f>'В-42'!C22:C23</f>
        <v>7</v>
      </c>
      <c r="C22" s="235" t="str">
        <f>'В-42'!D22:D23</f>
        <v>КОСНЫРЕВ  ЕГОР</v>
      </c>
      <c r="D22" s="236" t="str">
        <f>'В-42'!F22:F23</f>
        <v>б/р</v>
      </c>
      <c r="E22" s="235" t="str">
        <f>'В-42'!E22:E23</f>
        <v>ДЮСШ  РСБИ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8</v>
      </c>
      <c r="C24" s="223" t="str">
        <f>'В-42'!D24:D25</f>
        <v>ТУЛЕШЕВ  АНСАР</v>
      </c>
      <c r="D24" s="224" t="str">
        <f>'В-42'!F24:F25</f>
        <v>б/р</v>
      </c>
      <c r="E24" s="223" t="str">
        <f>'В-42'!E24:E25</f>
        <v>ДЮСШ-19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4"/>
      <c r="H25" s="234"/>
      <c r="I25" s="234"/>
      <c r="J25" s="234"/>
      <c r="K25" s="234"/>
      <c r="L25" s="234"/>
      <c r="M25" s="234"/>
      <c r="N25" s="234"/>
      <c r="O25" s="234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154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2" customHeight="1">
      <c r="A14" s="237"/>
      <c r="B14" s="199">
        <f>'В-42'!C14:C15</f>
        <v>3</v>
      </c>
      <c r="C14" s="200" t="str">
        <f>'В-42'!D14:D15</f>
        <v>МАЕР   АЛЕКСАНДР</v>
      </c>
      <c r="D14" s="201" t="str">
        <f>'В-42'!F14:F15</f>
        <v>1-ю</v>
      </c>
      <c r="E14" s="200" t="str">
        <f>'В-42'!E14:E15</f>
        <v>Марьяновка</v>
      </c>
      <c r="F14" s="199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4"/>
      <c r="H17" s="234"/>
      <c r="I17" s="234"/>
      <c r="J17" s="234"/>
      <c r="K17" s="234"/>
      <c r="L17" s="234"/>
      <c r="M17" s="234"/>
      <c r="N17" s="234"/>
      <c r="O17" s="234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155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2" customHeight="1">
      <c r="A14" s="237"/>
      <c r="B14" s="199">
        <f>'В-42'!C14:C15</f>
        <v>3</v>
      </c>
      <c r="C14" s="200" t="str">
        <f>'В-42'!D14:D15</f>
        <v>МАЕР   АЛЕКСАНДР</v>
      </c>
      <c r="D14" s="201" t="str">
        <f>'В-42'!F14:F15</f>
        <v>1-ю</v>
      </c>
      <c r="E14" s="200" t="str">
        <f>'В-42'!E14:E15</f>
        <v>Марьяновка</v>
      </c>
      <c r="F14" s="199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2" customHeight="1">
      <c r="A18" s="221"/>
      <c r="B18" s="230">
        <f>'В-42'!C18:C19</f>
        <v>5</v>
      </c>
      <c r="C18" s="235" t="str">
        <f>'В-42'!D18:D19</f>
        <v>МУСИН  РУСТАМ</v>
      </c>
      <c r="D18" s="236" t="str">
        <f>'В-42'!F18:F19</f>
        <v>б/р</v>
      </c>
      <c r="E18" s="235" t="str">
        <f>'В-42'!E18:E19</f>
        <v>ДЮСШ-19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ФИНК  МИХАИЛ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ht="12" customHeight="1">
      <c r="A22" s="221"/>
      <c r="B22" s="230">
        <f>'В-42'!C22:C23</f>
        <v>7</v>
      </c>
      <c r="C22" s="235" t="str">
        <f>'В-42'!D22:D23</f>
        <v>КОСНЫРЕВ  ЕГОР</v>
      </c>
      <c r="D22" s="236" t="str">
        <f>'В-42'!F22:F23</f>
        <v>б/р</v>
      </c>
      <c r="E22" s="235" t="str">
        <f>'В-42'!E22:E23</f>
        <v>ДЮСШ  РСБИ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8</v>
      </c>
      <c r="C24" s="223" t="str">
        <f>'В-42'!D24:D25</f>
        <v>ТУЛЕШЕВ  АНСАР</v>
      </c>
      <c r="D24" s="224" t="str">
        <f>'В-42'!F24:F25</f>
        <v>б/р</v>
      </c>
      <c r="E24" s="223" t="str">
        <f>'В-42'!E24:E25</f>
        <v>ДЮСШ-19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4"/>
      <c r="H25" s="234"/>
      <c r="I25" s="234"/>
      <c r="J25" s="234"/>
      <c r="K25" s="234"/>
      <c r="L25" s="234"/>
      <c r="M25" s="234"/>
      <c r="N25" s="234"/>
      <c r="O25" s="234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156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2" customHeight="1">
      <c r="A14" s="237"/>
      <c r="B14" s="199">
        <f>'В-42'!C14:C15</f>
        <v>3</v>
      </c>
      <c r="C14" s="200" t="str">
        <f>'В-42'!D14:D15</f>
        <v>МАЕР   АЛЕКСАНДР</v>
      </c>
      <c r="D14" s="201" t="str">
        <f>'В-42'!F14:F15</f>
        <v>1-ю</v>
      </c>
      <c r="E14" s="200" t="str">
        <f>'В-42'!E14:E15</f>
        <v>Марьяновка</v>
      </c>
      <c r="F14" s="199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2" customHeight="1">
      <c r="A18" s="221"/>
      <c r="B18" s="230">
        <f>'В-42'!C18:C19</f>
        <v>5</v>
      </c>
      <c r="C18" s="235" t="str">
        <f>'В-42'!D18:D19</f>
        <v>МУСИН  РУСТАМ</v>
      </c>
      <c r="D18" s="236" t="str">
        <f>'В-42'!F18:F19</f>
        <v>б/р</v>
      </c>
      <c r="E18" s="235" t="str">
        <f>'В-42'!E18:E19</f>
        <v>ДЮСШ-19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ФИНК  МИХАИЛ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ht="12" customHeight="1">
      <c r="A22" s="221"/>
      <c r="B22" s="230">
        <f>'В-42'!C22:C23</f>
        <v>7</v>
      </c>
      <c r="C22" s="235" t="str">
        <f>'В-42'!D22:D23</f>
        <v>КОСНЫРЕВ  ЕГОР</v>
      </c>
      <c r="D22" s="236" t="str">
        <f>'В-42'!F22:F23</f>
        <v>б/р</v>
      </c>
      <c r="E22" s="235" t="str">
        <f>'В-42'!E22:E23</f>
        <v>ДЮСШ  РСБИ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8</v>
      </c>
      <c r="C24" s="223" t="str">
        <f>'В-42'!D24:D25</f>
        <v>ТУЛЕШЕВ  АНСАР</v>
      </c>
      <c r="D24" s="224" t="str">
        <f>'В-42'!F24:F25</f>
        <v>б/р</v>
      </c>
      <c r="E24" s="223" t="str">
        <f>'В-42'!E24:E25</f>
        <v>ДЮСШ-19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4"/>
      <c r="H25" s="234"/>
      <c r="I25" s="234"/>
      <c r="J25" s="234"/>
      <c r="K25" s="234"/>
      <c r="L25" s="234"/>
      <c r="M25" s="234"/>
      <c r="N25" s="234"/>
      <c r="O25" s="234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27" t="str">
        <f>'В-42'!A1:I1</f>
        <v>ФЕДЕРАЦИЯ СПОРТИВНОЙ БОРЬБЫ РОССИИ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8">
      <c r="A2" s="227" t="str">
        <f>'В-42'!A2:I2</f>
        <v>Открытое  первенство ОРО ОГО "Динамо"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8">
      <c r="A3" s="227" t="str">
        <f>'В-42'!A3:I3</f>
        <v>  среди юношей 2003-2005 г.г.р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>
      <c r="A4" s="227" t="str">
        <f>'В-42'!A4:I4</f>
        <v>по греко-римской борбе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8">
      <c r="A6" s="88"/>
      <c r="B6" s="88" t="str">
        <f>'В-42'!D6</f>
        <v>Вес  32  кг</v>
      </c>
      <c r="C6" s="84"/>
      <c r="D6" s="88"/>
      <c r="E6" s="88" t="s">
        <v>157</v>
      </c>
      <c r="F6" s="88"/>
      <c r="G6" s="88"/>
      <c r="H6" s="88" t="s">
        <v>151</v>
      </c>
      <c r="I6" s="88"/>
      <c r="J6" s="88"/>
      <c r="K6" s="226" t="str">
        <f>'В-42'!H6</f>
        <v>г.Омск</v>
      </c>
      <c r="L6" s="226"/>
      <c r="M6" s="226"/>
      <c r="N6" s="226"/>
      <c r="O6" s="226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8" t="s">
        <v>20</v>
      </c>
      <c r="B8" s="211" t="s">
        <v>3</v>
      </c>
      <c r="C8" s="233" t="s">
        <v>4</v>
      </c>
      <c r="D8" s="233" t="s">
        <v>5</v>
      </c>
      <c r="E8" s="233" t="s">
        <v>6</v>
      </c>
      <c r="F8" s="211" t="s">
        <v>22</v>
      </c>
      <c r="G8" s="211"/>
      <c r="H8" s="211"/>
      <c r="I8" s="211"/>
      <c r="J8" s="211"/>
      <c r="K8" s="211"/>
      <c r="L8" s="211"/>
      <c r="M8" s="232" t="s">
        <v>7</v>
      </c>
      <c r="N8" s="232" t="s">
        <v>0</v>
      </c>
      <c r="O8" s="232" t="s">
        <v>1</v>
      </c>
    </row>
    <row r="9" spans="1:15" ht="65.25" customHeight="1">
      <c r="A9" s="221"/>
      <c r="B9" s="211"/>
      <c r="C9" s="233"/>
      <c r="D9" s="233"/>
      <c r="E9" s="233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2"/>
      <c r="N9" s="232" t="s">
        <v>9</v>
      </c>
      <c r="O9" s="232"/>
    </row>
    <row r="10" spans="1:15" ht="12" customHeight="1">
      <c r="A10" s="231"/>
      <c r="B10" s="222">
        <f>'В-42'!C10:C11</f>
        <v>1</v>
      </c>
      <c r="C10" s="223" t="str">
        <f>'В-42'!D10:D11</f>
        <v>ЕЛЕЦКИЙ  ИЛЬЯ</v>
      </c>
      <c r="D10" s="224" t="str">
        <f>'В-42'!F10:F11</f>
        <v>б/р</v>
      </c>
      <c r="E10" s="223" t="str">
        <f>'В-42'!E10:E11</f>
        <v>ДЮСШ-19</v>
      </c>
      <c r="F10" s="22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12" customHeight="1">
      <c r="A11" s="231"/>
      <c r="B11" s="222"/>
      <c r="C11" s="223"/>
      <c r="D11" s="224"/>
      <c r="E11" s="223"/>
      <c r="F11" s="222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12" customHeight="1">
      <c r="A12" s="231"/>
      <c r="B12" s="222">
        <f>'В-42'!C12:C13</f>
        <v>2</v>
      </c>
      <c r="C12" s="223" t="str">
        <f>'В-42'!D12:D13</f>
        <v>ТЕЛЬНОВ  МАКСИМ</v>
      </c>
      <c r="D12" s="224" t="str">
        <f>'В-42'!F12:F13</f>
        <v>б/р</v>
      </c>
      <c r="E12" s="223" t="str">
        <f>'В-42'!E12:E13</f>
        <v>ДЮСШ  РСБИ</v>
      </c>
      <c r="F12" s="222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18" customHeight="1" thickBot="1">
      <c r="A13" s="193"/>
      <c r="B13" s="196"/>
      <c r="C13" s="197"/>
      <c r="D13" s="198"/>
      <c r="E13" s="197"/>
      <c r="F13" s="196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2" customHeight="1">
      <c r="A14" s="237"/>
      <c r="B14" s="199">
        <f>'В-42'!C14:C15</f>
        <v>3</v>
      </c>
      <c r="C14" s="200" t="str">
        <f>'В-42'!D14:D15</f>
        <v>МАЕР   АЛЕКСАНДР</v>
      </c>
      <c r="D14" s="201" t="str">
        <f>'В-42'!F14:F15</f>
        <v>1-ю</v>
      </c>
      <c r="E14" s="200" t="str">
        <f>'В-42'!E14:E15</f>
        <v>Марьяновка</v>
      </c>
      <c r="F14" s="199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31"/>
      <c r="B15" s="222"/>
      <c r="C15" s="223"/>
      <c r="D15" s="224"/>
      <c r="E15" s="223"/>
      <c r="F15" s="222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12" customHeight="1">
      <c r="A16" s="231"/>
      <c r="B16" s="222">
        <f>'В-42'!C16:C17</f>
        <v>4</v>
      </c>
      <c r="C16" s="223" t="str">
        <f>'В-42'!D16:D17</f>
        <v>САНКЕРЯН  КОРЮН</v>
      </c>
      <c r="D16" s="224" t="str">
        <f>'В-42'!F16:F17</f>
        <v>б/р</v>
      </c>
      <c r="E16" s="223" t="str">
        <f>'В-42'!E16:E17</f>
        <v>ДЮСШ  РСБИ</v>
      </c>
      <c r="F16" s="222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12.75" customHeight="1" thickBot="1">
      <c r="A17" s="193"/>
      <c r="B17" s="196"/>
      <c r="C17" s="197"/>
      <c r="D17" s="198"/>
      <c r="E17" s="197"/>
      <c r="F17" s="196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ht="12" customHeight="1">
      <c r="A18" s="221"/>
      <c r="B18" s="230">
        <f>'В-42'!C18:C19</f>
        <v>5</v>
      </c>
      <c r="C18" s="235" t="str">
        <f>'В-42'!D18:D19</f>
        <v>МУСИН  РУСТАМ</v>
      </c>
      <c r="D18" s="236" t="str">
        <f>'В-42'!F18:F19</f>
        <v>б/р</v>
      </c>
      <c r="E18" s="235" t="str">
        <f>'В-42'!E18:E19</f>
        <v>ДЮСШ-19</v>
      </c>
      <c r="F18" s="230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ht="12" customHeight="1">
      <c r="A19" s="231"/>
      <c r="B19" s="222"/>
      <c r="C19" s="223"/>
      <c r="D19" s="224"/>
      <c r="E19" s="223"/>
      <c r="F19" s="222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12" customHeight="1">
      <c r="A20" s="231"/>
      <c r="B20" s="222">
        <f>'В-42'!C20:C21</f>
        <v>6</v>
      </c>
      <c r="C20" s="223" t="str">
        <f>'В-42'!D20:D21</f>
        <v>ФИНК  МИХАИЛ</v>
      </c>
      <c r="D20" s="224" t="str">
        <f>'В-42'!F20:F21</f>
        <v>б/р</v>
      </c>
      <c r="E20" s="223" t="str">
        <f>'В-42'!E20:E21</f>
        <v>СДЮСШОР</v>
      </c>
      <c r="F20" s="222"/>
      <c r="G20" s="211"/>
      <c r="H20" s="211"/>
      <c r="I20" s="211"/>
      <c r="J20" s="211"/>
      <c r="K20" s="211"/>
      <c r="L20" s="211" t="s">
        <v>19</v>
      </c>
      <c r="M20" s="211"/>
      <c r="N20" s="211"/>
      <c r="O20" s="211"/>
    </row>
    <row r="21" spans="1:15" ht="12.75" customHeight="1" thickBot="1">
      <c r="A21" s="193"/>
      <c r="B21" s="196"/>
      <c r="C21" s="197"/>
      <c r="D21" s="198"/>
      <c r="E21" s="197"/>
      <c r="F21" s="196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ht="12" customHeight="1">
      <c r="A22" s="221"/>
      <c r="B22" s="230">
        <f>'В-42'!C22:C23</f>
        <v>7</v>
      </c>
      <c r="C22" s="235" t="str">
        <f>'В-42'!D22:D23</f>
        <v>КОСНЫРЕВ  ЕГОР</v>
      </c>
      <c r="D22" s="236" t="str">
        <f>'В-42'!F22:F23</f>
        <v>б/р</v>
      </c>
      <c r="E22" s="235" t="str">
        <f>'В-42'!E22:E23</f>
        <v>ДЮСШ  РСБИ</v>
      </c>
      <c r="F22" s="230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2" customHeight="1">
      <c r="A23" s="231"/>
      <c r="B23" s="222"/>
      <c r="C23" s="223"/>
      <c r="D23" s="224"/>
      <c r="E23" s="223"/>
      <c r="F23" s="222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12" customHeight="1">
      <c r="A24" s="231"/>
      <c r="B24" s="222">
        <f>'В-42'!C24:C25</f>
        <v>8</v>
      </c>
      <c r="C24" s="223" t="str">
        <f>'В-42'!D24:D25</f>
        <v>ТУЛЕШЕВ  АНСАР</v>
      </c>
      <c r="D24" s="224" t="str">
        <f>'В-42'!F24:F25</f>
        <v>б/р</v>
      </c>
      <c r="E24" s="223" t="str">
        <f>'В-42'!E24:E25</f>
        <v>ДЮСШ-19</v>
      </c>
      <c r="F24" s="222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12.75" customHeight="1" thickBot="1">
      <c r="A25" s="193"/>
      <c r="B25" s="196"/>
      <c r="C25" s="197"/>
      <c r="D25" s="198"/>
      <c r="E25" s="197"/>
      <c r="F25" s="196"/>
      <c r="G25" s="234"/>
      <c r="H25" s="234"/>
      <c r="I25" s="234"/>
      <c r="J25" s="234"/>
      <c r="K25" s="234"/>
      <c r="L25" s="234"/>
      <c r="M25" s="234"/>
      <c r="N25" s="234"/>
      <c r="O25" s="234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2016-02-19T14:43:18Z</cp:lastPrinted>
  <dcterms:created xsi:type="dcterms:W3CDTF">2000-02-23T01:01:11Z</dcterms:created>
  <dcterms:modified xsi:type="dcterms:W3CDTF">2016-02-19T14:43:21Z</dcterms:modified>
  <cp:category/>
  <cp:version/>
  <cp:contentType/>
  <cp:contentStatus/>
</cp:coreProperties>
</file>